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B4" i="3" l="1"/>
  <c r="B5" i="3"/>
  <c r="T40" i="2" l="1"/>
  <c r="B6" i="3" l="1"/>
  <c r="B17" i="3" l="1"/>
  <c r="B7" i="3" l="1"/>
  <c r="B19" i="3" s="1"/>
  <c r="I29" i="2" l="1"/>
  <c r="S29" i="2"/>
  <c r="B18" i="3" l="1"/>
  <c r="B15" i="3" l="1"/>
  <c r="B20" i="3"/>
  <c r="S10" i="2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<sst xmlns="http://schemas.openxmlformats.org/spreadsheetml/2006/main" count="116" uniqueCount="93">
  <si>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</si>
  <si>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</si>
  <si>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</si>
  <si>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</si>
  <si>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</si>
  <si>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</si>
  <si>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</si>
  <si>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</si>
  <si>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</si>
  <si>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</si>
  <si>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</si>
  <si>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</si>
  <si>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</si>
  <si>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</si>
  <si>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</si>
  <si>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</si>
  <si>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</si>
  <si>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</si>
  <si>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</si>
  <si>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</si>
  <si>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</si>
  <si>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</si>
  <si>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</si>
  <si>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</si>
  <si>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</si>
  <si>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</si>
  <si>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</si>
  <si>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</si>
  <si>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</si>
  <si>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</si>
  <si>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</si>
  <si>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</si>
  <si>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</si>
  <si>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</si>
  <si>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</si>
  <si>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</si>
  <si>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</si>
  <si>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</si>
  <si>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</si>
  <si>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</si>
  <si>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</si>
  <si>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</si>
  <si>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</si>
  <si>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</si>
  <si>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</si>
  <si>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</si>
  <si>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</si>
  <si>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</si>
  <si>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</si>
  <si>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</si>
  <si>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</si>
  <si>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</si>
  <si>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</si>
  <si>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</si>
  <si>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</si>
  <si>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</si>
  <si>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</si>
  <si>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</si>
  <si>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</si>
  <si>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</si>
  <si>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</si>
  <si>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</si>
  <si>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</si>
  <si>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</si>
  <si>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</si>
  <si>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</si>
  <si>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</si>
  <si>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</si>
  <si>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</si>
  <si>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</si>
  <si>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</si>
  <si>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Francinaldo da Silva Rodrigues</t>
  </si>
  <si>
    <t xml:space="preserve">Coord.de Adm. e Finanças </t>
  </si>
  <si>
    <t>RF: 755.489-3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</si>
  <si>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</si>
  <si>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</si>
  <si>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</si>
  <si>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</si>
  <si>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</si>
  <si>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</si>
  <si>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</si>
  <si>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</si>
  <si>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</si>
  <si>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</si>
  <si>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</si>
  <si>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</si>
  <si>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NOVEMBRO</t>
  </si>
  <si>
    <t>Receitas Orçamentárias de Novembro</t>
  </si>
  <si>
    <t>NLP'S de Novembro retiradas da c/c em 29/11 e pagas em 02/12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</si>
  <si>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novembro/2024, R$ 51.914.764,22 , são relativas a Cota de Solidariedade e R$ 717.297.209,23,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</si>
  <si>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R$ 267.940.238,13.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</si>
  <si>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novembro, no valor de R$ 101.302.253,02. Notas de Liquidação e Pagamento - NLP's do mês de novembro, no valor de R$ 7.295.292,76
 retiradas da conta corrente e pagas no primeiro dia útil do mês seguinte.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</si>
  <si>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R$ 59.412.309,20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R$ 60.270.248,95, respectivamente, relativo às retenções e pagamentos dos impostos e contribuições ocorridos durante o exercício de 2024. O valor informado de R$ 10.246,30 refere-se à retenção extraorãmentária de INSS do mês de novembro pela Secretaria Municipal das Subprefeituras, de R$ 346,30,  e outra parcela retida pela Secretaria Municipal de Habitação, no valor de R$ 9.900,00.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</si>
</sst>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>
      <alignment vertical="top"/>
    </xf>
    <xf numFmtId="43" fontId="7" fillId="0" borderId="0" applyFont="0" applyFill="0" applyBorder="0" applyAlignment="0" applyProtection="0"/>
    <xf numFmtId="0" fontId="10" fillId="0" borderId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37">
    <xf numFmtId="0" fontId="0" fillId="0" borderId="0" xfId="0">
      <alignment vertical="top"/>
    </xf>
    <xf numFmtId="0" fontId="5" fillId="0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readingOrder="1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readingOrder="1"/>
    </xf>
    <xf numFmtId="43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readingOrder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0" fontId="7" fillId="0" borderId="0" xfId="0" applyFont="1" applyFill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4" fontId="7" fillId="0" borderId="0" xfId="0" applyNumberFormat="1" applyFont="1" applyAlignment="1"/>
    <xf numFmtId="4" fontId="10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readingOrder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7" fillId="0" borderId="0" xfId="5">
      <alignment vertical="top"/>
    </xf>
    <xf numFmtId="4" fontId="7" fillId="0" borderId="0" xfId="1" applyNumberFormat="1"/>
    <xf numFmtId="0" fontId="7" fillId="0" borderId="0" xfId="5" applyFont="1" applyAlignment="1"/>
    <xf numFmtId="164" fontId="6" fillId="0" borderId="1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3" fontId="6" fillId="3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" fontId="11" fillId="0" borderId="0" xfId="0" applyNumberFormat="1" applyFont="1" applyFill="1" applyAlignment="1"/>
    <xf numFmtId="4" fontId="0" fillId="0" borderId="0" xfId="0" applyNumberFormat="1">
      <alignment vertical="top"/>
    </xf>
    <xf numFmtId="0" fontId="17" fillId="0" borderId="0" xfId="7" applyFont="1" applyFill="1" applyAlignment="1">
      <alignment vertical="top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5" fillId="0" borderId="9" xfId="0" applyNumberFormat="1" applyFont="1" applyFill="1" applyBorder="1" applyAlignment="1">
      <alignment horizontal="right" vertical="center"/>
    </xf>
    <xf numFmtId="0" fontId="7" fillId="0" borderId="0" xfId="0" applyFont="1">
      <alignment vertical="top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4" fontId="10" fillId="0" borderId="0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readingOrder="1"/>
    </xf>
    <xf numFmtId="0" fontId="16" fillId="0" borderId="0" xfId="0" applyFont="1" applyFill="1" applyBorder="1" applyAlignment="1">
      <alignment horizontal="left" vertical="center" readingOrder="1"/>
    </xf>
    <xf numFmtId="0" fontId="17" fillId="0" borderId="0" xfId="7" applyFont="1" applyFill="1" applyBorder="1" applyAlignment="1">
      <alignment vertical="top"/>
    </xf>
    <xf numFmtId="4" fontId="1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6" fillId="0" borderId="12" xfId="0" applyNumberFormat="1" applyFont="1" applyFill="1" applyBorder="1" applyAlignment="1">
      <alignment horizontal="right" vertical="center"/>
    </xf>
    <xf numFmtId="0" fontId="14" fillId="3" borderId="0" xfId="0" applyFont="1" applyFill="1" applyAlignment="1"/>
    <xf numFmtId="0" fontId="15" fillId="3" borderId="0" xfId="0" applyFont="1" applyFill="1" applyAlignment="1"/>
    <xf numFmtId="4" fontId="10" fillId="3" borderId="0" xfId="0" applyNumberFormat="1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11" fillId="4" borderId="0" xfId="0" applyNumberFormat="1" applyFont="1" applyFill="1">
      <alignment vertical="top"/>
    </xf>
    <xf numFmtId="164" fontId="5" fillId="3" borderId="9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0" xfId="0" applyFont="1" applyFill="1" applyAlignment="1"/>
    <xf numFmtId="4" fontId="7" fillId="0" borderId="0" xfId="1" applyNumberFormat="1" applyFill="1"/>
    <xf numFmtId="0" fontId="5" fillId="0" borderId="8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5" fillId="0" borderId="9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6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readingOrder="1"/>
    </xf>
    <xf numFmtId="49" fontId="13" fillId="0" borderId="0" xfId="0" applyNumberFormat="1" applyFont="1" applyFill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7" fillId="0" borderId="0" xfId="7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top" wrapText="1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 vertical="center"/>
    </xf>
  </cellXfs>
  <cellStyles count="15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3" xfId="13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1"/>
  <sheetViews>
    <sheetView showGridLines="0" tabSelected="1" showOutlineSymbols="0" topLeftCell="B44" zoomScaleNormal="100" zoomScaleSheetLayoutView="100" workbookViewId="0">
      <selection activeCell="V52" sqref="V52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8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30" t="s">
        <v>51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2:24" ht="13.5" customHeight="1" x14ac:dyDescent="0.2">
      <c r="B2" s="130" t="s">
        <v>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2:24" ht="13.5" customHeight="1" x14ac:dyDescent="0.2">
      <c r="B3" s="109" t="s">
        <v>15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4" ht="14.25" customHeight="1" x14ac:dyDescent="0.2">
      <c r="B4" s="110" t="s">
        <v>54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2:24" ht="11.25" customHeight="1" x14ac:dyDescent="0.2">
      <c r="B5" s="110" t="s">
        <v>53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2:24" ht="12.75" customHeight="1" x14ac:dyDescent="0.2">
      <c r="B6" s="111" t="s">
        <v>86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2:24" ht="13.5" customHeight="1" x14ac:dyDescent="0.2">
      <c r="B7" s="112" t="s">
        <v>55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2:24" ht="19.5" customHeight="1" x14ac:dyDescent="0.2">
      <c r="B8" s="113" t="s">
        <v>0</v>
      </c>
      <c r="C8" s="114"/>
      <c r="D8" s="114"/>
      <c r="E8" s="114"/>
      <c r="F8" s="114"/>
      <c r="G8" s="115"/>
      <c r="H8" s="62" t="s">
        <v>57</v>
      </c>
      <c r="I8" s="58" t="s">
        <v>2</v>
      </c>
      <c r="J8" s="57" t="s">
        <v>12</v>
      </c>
      <c r="K8" s="113" t="s">
        <v>1</v>
      </c>
      <c r="L8" s="114"/>
      <c r="M8" s="114"/>
      <c r="N8" s="114"/>
      <c r="O8" s="114"/>
      <c r="P8" s="114"/>
      <c r="Q8" s="115"/>
      <c r="R8" s="62" t="s">
        <v>57</v>
      </c>
      <c r="S8" s="2" t="s">
        <v>2</v>
      </c>
      <c r="T8" s="58" t="s">
        <v>12</v>
      </c>
    </row>
    <row r="9" spans="2:24" ht="13.5" customHeight="1" x14ac:dyDescent="0.2">
      <c r="B9" s="116" t="s">
        <v>3</v>
      </c>
      <c r="C9" s="117"/>
      <c r="D9" s="117"/>
      <c r="E9" s="117"/>
      <c r="F9" s="117"/>
      <c r="G9" s="117"/>
      <c r="H9" s="78"/>
      <c r="I9" s="42">
        <f>I10+I12</f>
        <v>880499298.54999995</v>
      </c>
      <c r="J9" s="18">
        <f>J10+J12</f>
        <v>1092330030.8800001</v>
      </c>
      <c r="K9" s="118" t="s">
        <v>41</v>
      </c>
      <c r="L9" s="118"/>
      <c r="M9" s="118"/>
      <c r="N9" s="118"/>
      <c r="O9" s="118"/>
      <c r="P9" s="116"/>
      <c r="Q9" s="119"/>
      <c r="R9" s="78"/>
      <c r="S9" s="42">
        <f>S10+S12</f>
        <v>2340070367.7399998</v>
      </c>
      <c r="T9" s="3">
        <f>T10+T12</f>
        <v>1438295051.73</v>
      </c>
      <c r="U9" s="4"/>
      <c r="V9" s="5"/>
    </row>
    <row r="10" spans="2:24" ht="13.5" customHeight="1" x14ac:dyDescent="0.2">
      <c r="B10" s="105" t="s">
        <v>32</v>
      </c>
      <c r="C10" s="97"/>
      <c r="D10" s="97"/>
      <c r="E10" s="97"/>
      <c r="F10" s="97"/>
      <c r="G10" s="97"/>
      <c r="H10" s="71"/>
      <c r="I10" s="8">
        <f>SUM(I11:I11)</f>
        <v>0</v>
      </c>
      <c r="J10" s="8">
        <f>SUM(J11:J11)</f>
        <v>0</v>
      </c>
      <c r="K10" s="97" t="s">
        <v>32</v>
      </c>
      <c r="L10" s="97"/>
      <c r="M10" s="97"/>
      <c r="N10" s="97"/>
      <c r="O10" s="97"/>
      <c r="P10" s="97"/>
      <c r="Q10" s="120"/>
      <c r="R10" s="71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103" t="s">
        <v>33</v>
      </c>
      <c r="C11" s="100"/>
      <c r="D11" s="100"/>
      <c r="E11" s="100"/>
      <c r="F11" s="100"/>
      <c r="G11" s="100"/>
      <c r="H11" s="70"/>
      <c r="I11" s="7">
        <v>0</v>
      </c>
      <c r="J11" s="7">
        <v>0</v>
      </c>
      <c r="K11" s="99"/>
      <c r="L11" s="100"/>
      <c r="M11" s="100"/>
      <c r="N11" s="100"/>
      <c r="O11" s="100"/>
      <c r="P11" s="100"/>
      <c r="Q11" s="100"/>
      <c r="R11" s="70"/>
      <c r="S11" s="7"/>
      <c r="T11" s="7"/>
      <c r="U11" s="4"/>
    </row>
    <row r="12" spans="2:24" ht="13.5" customHeight="1" x14ac:dyDescent="0.2">
      <c r="B12" s="105" t="s">
        <v>31</v>
      </c>
      <c r="C12" s="97"/>
      <c r="D12" s="97"/>
      <c r="E12" s="97"/>
      <c r="F12" s="97"/>
      <c r="G12" s="97"/>
      <c r="H12" s="71"/>
      <c r="I12" s="8">
        <f>SUM(I13:I23)</f>
        <v>880499298.54999995</v>
      </c>
      <c r="J12" s="8">
        <f>SUM(J13:J22)</f>
        <v>1092330030.8800001</v>
      </c>
      <c r="K12" s="97" t="s">
        <v>31</v>
      </c>
      <c r="L12" s="97"/>
      <c r="M12" s="97"/>
      <c r="N12" s="97"/>
      <c r="O12" s="97"/>
      <c r="P12" s="97"/>
      <c r="Q12" s="120"/>
      <c r="R12" s="71"/>
      <c r="S12" s="8">
        <f>SUM(S13:S23)</f>
        <v>2340070367.7399998</v>
      </c>
      <c r="T12" s="8">
        <f>SUM(T13:T22)</f>
        <v>1438295051.73</v>
      </c>
      <c r="V12" s="9"/>
    </row>
    <row r="13" spans="2:24" ht="11.25" x14ac:dyDescent="0.2">
      <c r="B13" s="108" t="s">
        <v>84</v>
      </c>
      <c r="C13" s="99"/>
      <c r="D13" s="99"/>
      <c r="E13" s="99"/>
      <c r="F13" s="99"/>
      <c r="G13" s="99"/>
      <c r="H13" s="88"/>
      <c r="I13" s="55" t="s">
        <v>67</v>
      </c>
      <c r="J13" s="7"/>
      <c r="K13" s="108" t="s">
        <v>84</v>
      </c>
      <c r="L13" s="99"/>
      <c r="M13" s="99"/>
      <c r="N13" s="99"/>
      <c r="O13" s="99"/>
      <c r="P13" s="99"/>
      <c r="Q13" s="89"/>
      <c r="R13" s="55"/>
      <c r="S13" s="55" t="s">
        <v>67</v>
      </c>
      <c r="T13" s="7"/>
      <c r="V13" s="107"/>
      <c r="W13" s="107"/>
      <c r="X13" s="107"/>
    </row>
    <row r="14" spans="2:24" ht="13.5" customHeight="1" x14ac:dyDescent="0.2">
      <c r="B14" s="103" t="s">
        <v>85</v>
      </c>
      <c r="C14" s="99"/>
      <c r="D14" s="99"/>
      <c r="E14" s="99"/>
      <c r="F14" s="99"/>
      <c r="G14" s="99"/>
      <c r="H14" s="90">
        <v>1</v>
      </c>
      <c r="I14" s="96">
        <v>880499298.54999995</v>
      </c>
      <c r="J14" s="96">
        <v>1092330030.8800001</v>
      </c>
      <c r="K14" s="103" t="s">
        <v>85</v>
      </c>
      <c r="L14" s="99"/>
      <c r="M14" s="99"/>
      <c r="N14" s="99"/>
      <c r="O14" s="99"/>
      <c r="P14" s="99"/>
      <c r="Q14" s="89"/>
      <c r="R14" s="7"/>
      <c r="S14" s="96">
        <v>2340070367.7399998</v>
      </c>
      <c r="T14" s="96">
        <v>1438295051.73</v>
      </c>
      <c r="V14" s="91"/>
      <c r="W14" s="68"/>
      <c r="X14" s="63"/>
    </row>
    <row r="15" spans="2:24" ht="13.5" hidden="1" customHeight="1" x14ac:dyDescent="0.2">
      <c r="B15" s="103"/>
      <c r="C15" s="99"/>
      <c r="D15" s="99"/>
      <c r="E15" s="99"/>
      <c r="F15" s="99"/>
      <c r="G15" s="99"/>
      <c r="H15" s="88"/>
      <c r="I15" s="7"/>
      <c r="J15" s="7"/>
      <c r="K15" s="87"/>
      <c r="L15" s="87"/>
      <c r="M15" s="87"/>
      <c r="N15" s="87"/>
      <c r="O15" s="87"/>
      <c r="P15" s="87"/>
      <c r="Q15" s="87"/>
      <c r="R15" s="88"/>
      <c r="S15" s="7"/>
      <c r="T15" s="7"/>
      <c r="V15" s="91"/>
      <c r="W15" s="68"/>
      <c r="X15" s="63"/>
    </row>
    <row r="16" spans="2:24" ht="13.5" hidden="1" customHeight="1" x14ac:dyDescent="0.2">
      <c r="B16" s="103"/>
      <c r="C16" s="99"/>
      <c r="D16" s="99"/>
      <c r="E16" s="99"/>
      <c r="F16" s="99"/>
      <c r="G16" s="99"/>
      <c r="H16" s="90"/>
      <c r="I16" s="7"/>
      <c r="J16" s="7"/>
      <c r="K16" s="87"/>
      <c r="L16" s="87"/>
      <c r="M16" s="87"/>
      <c r="N16" s="87"/>
      <c r="O16" s="87"/>
      <c r="P16" s="87"/>
      <c r="Q16" s="87"/>
      <c r="R16" s="88"/>
      <c r="S16" s="7"/>
      <c r="T16" s="7"/>
      <c r="V16" s="91"/>
      <c r="W16" s="68"/>
      <c r="X16" s="92"/>
    </row>
    <row r="17" spans="2:24" ht="13.5" hidden="1" customHeight="1" x14ac:dyDescent="0.2">
      <c r="B17" s="103"/>
      <c r="C17" s="99"/>
      <c r="D17" s="99"/>
      <c r="E17" s="99"/>
      <c r="F17" s="99"/>
      <c r="G17" s="99"/>
      <c r="H17" s="90"/>
      <c r="I17" s="7"/>
      <c r="J17" s="7"/>
      <c r="K17" s="87"/>
      <c r="L17" s="87"/>
      <c r="M17" s="87"/>
      <c r="N17" s="87"/>
      <c r="O17" s="87"/>
      <c r="P17" s="87"/>
      <c r="Q17" s="87"/>
      <c r="R17" s="88"/>
      <c r="S17" s="7"/>
      <c r="T17" s="7"/>
      <c r="V17" s="91"/>
      <c r="W17" s="68"/>
      <c r="X17" s="92"/>
    </row>
    <row r="18" spans="2:24" ht="13.5" hidden="1" customHeight="1" x14ac:dyDescent="0.2">
      <c r="B18" s="103"/>
      <c r="C18" s="99"/>
      <c r="D18" s="99"/>
      <c r="E18" s="99"/>
      <c r="F18" s="99"/>
      <c r="G18" s="99"/>
      <c r="H18" s="88"/>
      <c r="I18" s="7"/>
      <c r="J18" s="7"/>
      <c r="K18" s="87"/>
      <c r="L18" s="87"/>
      <c r="M18" s="87"/>
      <c r="N18" s="87"/>
      <c r="O18" s="87"/>
      <c r="P18" s="87"/>
      <c r="Q18" s="87"/>
      <c r="R18" s="88"/>
      <c r="S18" s="7"/>
      <c r="T18" s="7"/>
      <c r="V18" s="91"/>
      <c r="W18" s="68"/>
      <c r="X18" s="63"/>
    </row>
    <row r="19" spans="2:24" ht="13.5" hidden="1" customHeight="1" x14ac:dyDescent="0.2">
      <c r="B19" s="86"/>
      <c r="C19" s="87"/>
      <c r="D19" s="87"/>
      <c r="E19" s="87"/>
      <c r="F19" s="87"/>
      <c r="G19" s="87"/>
      <c r="H19" s="88"/>
      <c r="I19" s="7"/>
      <c r="J19" s="7"/>
      <c r="K19" s="87"/>
      <c r="L19" s="87"/>
      <c r="M19" s="87"/>
      <c r="N19" s="87"/>
      <c r="O19" s="87"/>
      <c r="P19" s="87"/>
      <c r="Q19" s="87"/>
      <c r="R19" s="88"/>
      <c r="S19" s="7"/>
      <c r="T19" s="7"/>
      <c r="V19" s="91"/>
      <c r="W19" s="68"/>
      <c r="X19" s="63"/>
    </row>
    <row r="20" spans="2:24" ht="13.5" hidden="1" customHeight="1" x14ac:dyDescent="0.2">
      <c r="B20" s="86"/>
      <c r="C20" s="87"/>
      <c r="D20" s="87"/>
      <c r="E20" s="87"/>
      <c r="F20" s="87"/>
      <c r="G20" s="87"/>
      <c r="H20" s="88"/>
      <c r="I20" s="7"/>
      <c r="J20" s="7"/>
      <c r="K20" s="99"/>
      <c r="L20" s="99"/>
      <c r="M20" s="99"/>
      <c r="N20" s="99"/>
      <c r="O20" s="99"/>
      <c r="P20" s="99"/>
      <c r="Q20" s="99"/>
      <c r="R20" s="88"/>
      <c r="S20" s="7"/>
      <c r="T20" s="7"/>
      <c r="V20" s="91"/>
      <c r="W20" s="68"/>
      <c r="X20" s="63"/>
    </row>
    <row r="21" spans="2:24" ht="13.5" hidden="1" customHeight="1" x14ac:dyDescent="0.2">
      <c r="B21" s="86"/>
      <c r="C21" s="87"/>
      <c r="D21" s="87"/>
      <c r="E21" s="87"/>
      <c r="F21" s="87"/>
      <c r="G21" s="87"/>
      <c r="H21" s="88"/>
      <c r="I21" s="7"/>
      <c r="J21" s="7"/>
      <c r="K21" s="87"/>
      <c r="L21" s="87"/>
      <c r="M21" s="87"/>
      <c r="N21" s="87"/>
      <c r="O21" s="87"/>
      <c r="P21" s="87"/>
      <c r="Q21" s="87"/>
      <c r="R21" s="88"/>
      <c r="S21" s="7"/>
      <c r="T21" s="7"/>
      <c r="V21" s="91"/>
      <c r="W21" s="68"/>
      <c r="X21" s="63"/>
    </row>
    <row r="22" spans="2:24" ht="13.5" hidden="1" customHeight="1" x14ac:dyDescent="0.2">
      <c r="B22" s="103"/>
      <c r="C22" s="99"/>
      <c r="D22" s="99"/>
      <c r="E22" s="99"/>
      <c r="F22" s="99"/>
      <c r="G22" s="99"/>
      <c r="H22" s="88"/>
      <c r="I22" s="7"/>
      <c r="J22" s="7"/>
      <c r="K22" s="87"/>
      <c r="L22" s="87"/>
      <c r="M22" s="87"/>
      <c r="N22" s="87"/>
      <c r="O22" s="87"/>
      <c r="P22" s="87"/>
      <c r="Q22" s="87"/>
      <c r="R22" s="88"/>
      <c r="S22" s="7"/>
      <c r="T22" s="7"/>
      <c r="V22" s="91"/>
      <c r="W22" s="68"/>
      <c r="X22" s="63"/>
    </row>
    <row r="23" spans="2:24" ht="13.5" customHeight="1" x14ac:dyDescent="0.2">
      <c r="B23" s="103" t="s">
        <v>66</v>
      </c>
      <c r="C23" s="99"/>
      <c r="D23" s="99"/>
      <c r="E23" s="99"/>
      <c r="F23" s="99"/>
      <c r="G23" s="99"/>
      <c r="H23" s="88"/>
      <c r="I23" s="7">
        <v>0</v>
      </c>
      <c r="J23" s="93"/>
      <c r="K23" s="99" t="s">
        <v>66</v>
      </c>
      <c r="L23" s="99"/>
      <c r="M23" s="99"/>
      <c r="N23" s="99"/>
      <c r="O23" s="99"/>
      <c r="P23" s="99"/>
      <c r="Q23" s="99"/>
      <c r="R23" s="88"/>
      <c r="S23" s="7">
        <v>0</v>
      </c>
      <c r="T23" s="93"/>
      <c r="V23" s="91"/>
      <c r="W23" s="68"/>
      <c r="X23" s="63"/>
    </row>
    <row r="24" spans="2:24" ht="13.5" customHeight="1" x14ac:dyDescent="0.2">
      <c r="B24" s="105" t="s">
        <v>4</v>
      </c>
      <c r="C24" s="97"/>
      <c r="D24" s="97"/>
      <c r="E24" s="97"/>
      <c r="F24" s="97"/>
      <c r="G24" s="97"/>
      <c r="H24" s="70"/>
      <c r="I24" s="8">
        <f>SUM(I25:I28)</f>
        <v>0</v>
      </c>
      <c r="J24" s="8">
        <f>SUM(J25:J28)</f>
        <v>0</v>
      </c>
      <c r="K24" s="97" t="s">
        <v>42</v>
      </c>
      <c r="L24" s="97"/>
      <c r="M24" s="97"/>
      <c r="N24" s="97"/>
      <c r="O24" s="97"/>
      <c r="P24" s="97"/>
      <c r="Q24" s="98"/>
      <c r="R24" s="70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03" t="s">
        <v>5</v>
      </c>
      <c r="C25" s="100"/>
      <c r="D25" s="100"/>
      <c r="E25" s="100"/>
      <c r="F25" s="100"/>
      <c r="G25" s="100"/>
      <c r="H25" s="70"/>
      <c r="I25" s="7">
        <v>0</v>
      </c>
      <c r="J25" s="7"/>
      <c r="K25" s="99" t="s">
        <v>5</v>
      </c>
      <c r="L25" s="100"/>
      <c r="M25" s="100"/>
      <c r="N25" s="100"/>
      <c r="O25" s="100"/>
      <c r="P25" s="100"/>
      <c r="Q25" s="100"/>
      <c r="R25" s="70"/>
      <c r="S25" s="7">
        <v>0</v>
      </c>
      <c r="T25" s="7">
        <v>0</v>
      </c>
      <c r="U25" s="4"/>
    </row>
    <row r="26" spans="2:24" ht="13.5" customHeight="1" x14ac:dyDescent="0.2">
      <c r="B26" s="103" t="s">
        <v>6</v>
      </c>
      <c r="C26" s="99"/>
      <c r="D26" s="99"/>
      <c r="E26" s="99"/>
      <c r="F26" s="99"/>
      <c r="G26" s="99"/>
      <c r="H26" s="70"/>
      <c r="I26" s="7">
        <v>0</v>
      </c>
      <c r="J26" s="7"/>
      <c r="K26" s="99" t="s">
        <v>6</v>
      </c>
      <c r="L26" s="99"/>
      <c r="M26" s="99"/>
      <c r="N26" s="99"/>
      <c r="O26" s="99"/>
      <c r="P26" s="99"/>
      <c r="Q26" s="100"/>
      <c r="R26" s="70"/>
      <c r="S26" s="7">
        <v>0</v>
      </c>
      <c r="T26" s="7"/>
    </row>
    <row r="27" spans="2:24" ht="13.5" customHeight="1" x14ac:dyDescent="0.2">
      <c r="B27" s="103" t="s">
        <v>7</v>
      </c>
      <c r="C27" s="99"/>
      <c r="D27" s="99"/>
      <c r="E27" s="99"/>
      <c r="F27" s="99"/>
      <c r="G27" s="99"/>
      <c r="H27" s="70"/>
      <c r="I27" s="7">
        <v>0</v>
      </c>
      <c r="J27" s="7"/>
      <c r="K27" s="99" t="s">
        <v>7</v>
      </c>
      <c r="L27" s="99"/>
      <c r="M27" s="99"/>
      <c r="N27" s="99"/>
      <c r="O27" s="99"/>
      <c r="P27" s="99"/>
      <c r="Q27" s="100"/>
      <c r="R27" s="70"/>
      <c r="S27" s="7">
        <v>0</v>
      </c>
      <c r="T27" s="7"/>
    </row>
    <row r="28" spans="2:24" ht="13.5" customHeight="1" x14ac:dyDescent="0.2">
      <c r="B28" s="103" t="s">
        <v>8</v>
      </c>
      <c r="C28" s="99"/>
      <c r="D28" s="99"/>
      <c r="E28" s="99"/>
      <c r="F28" s="99"/>
      <c r="G28" s="99"/>
      <c r="H28" s="70"/>
      <c r="I28" s="7">
        <v>0</v>
      </c>
      <c r="J28" s="7"/>
      <c r="K28" s="99" t="s">
        <v>8</v>
      </c>
      <c r="L28" s="99"/>
      <c r="M28" s="99"/>
      <c r="N28" s="99"/>
      <c r="O28" s="99"/>
      <c r="P28" s="99"/>
      <c r="Q28" s="100"/>
      <c r="R28" s="70"/>
      <c r="S28" s="7">
        <v>0</v>
      </c>
      <c r="T28" s="7"/>
    </row>
    <row r="29" spans="2:24" ht="13.5" customHeight="1" x14ac:dyDescent="0.2">
      <c r="B29" s="105" t="s">
        <v>34</v>
      </c>
      <c r="C29" s="97"/>
      <c r="D29" s="97"/>
      <c r="E29" s="97"/>
      <c r="F29" s="97"/>
      <c r="G29" s="106"/>
      <c r="H29" s="71"/>
      <c r="I29" s="8">
        <f>I31+I30</f>
        <v>0</v>
      </c>
      <c r="J29" s="7"/>
      <c r="K29" s="105" t="s">
        <v>45</v>
      </c>
      <c r="L29" s="97"/>
      <c r="M29" s="97"/>
      <c r="N29" s="97"/>
      <c r="O29" s="97"/>
      <c r="P29" s="97"/>
      <c r="Q29" s="106"/>
      <c r="R29" s="71"/>
      <c r="S29" s="8">
        <f>S31+S30</f>
        <v>0</v>
      </c>
      <c r="T29" s="7"/>
    </row>
    <row r="30" spans="2:24" ht="13.5" customHeight="1" x14ac:dyDescent="0.2">
      <c r="B30" s="103" t="s">
        <v>35</v>
      </c>
      <c r="C30" s="99"/>
      <c r="D30" s="99"/>
      <c r="E30" s="99"/>
      <c r="F30" s="99"/>
      <c r="G30" s="104"/>
      <c r="H30" s="71"/>
      <c r="I30" s="7">
        <v>0</v>
      </c>
      <c r="J30" s="7"/>
      <c r="K30" s="103" t="s">
        <v>43</v>
      </c>
      <c r="L30" s="99"/>
      <c r="M30" s="99"/>
      <c r="N30" s="99"/>
      <c r="O30" s="99"/>
      <c r="P30" s="99"/>
      <c r="Q30" s="104"/>
      <c r="R30" s="71"/>
      <c r="S30" s="7">
        <v>0</v>
      </c>
      <c r="T30" s="7"/>
    </row>
    <row r="31" spans="2:24" ht="13.5" hidden="1" customHeight="1" x14ac:dyDescent="0.2">
      <c r="B31" s="103" t="s">
        <v>36</v>
      </c>
      <c r="C31" s="99"/>
      <c r="D31" s="99"/>
      <c r="E31" s="99"/>
      <c r="F31" s="99"/>
      <c r="G31" s="104"/>
      <c r="H31" s="70"/>
      <c r="I31" s="7">
        <v>0</v>
      </c>
      <c r="J31" s="7"/>
      <c r="K31" s="103" t="s">
        <v>44</v>
      </c>
      <c r="L31" s="99"/>
      <c r="M31" s="99"/>
      <c r="N31" s="99"/>
      <c r="O31" s="99"/>
      <c r="P31" s="99"/>
      <c r="Q31" s="104"/>
      <c r="R31" s="70"/>
      <c r="S31" s="7">
        <v>0</v>
      </c>
      <c r="T31" s="7"/>
    </row>
    <row r="32" spans="2:24" ht="13.5" customHeight="1" x14ac:dyDescent="0.2">
      <c r="B32" s="105" t="s">
        <v>37</v>
      </c>
      <c r="C32" s="97"/>
      <c r="D32" s="97"/>
      <c r="E32" s="97"/>
      <c r="F32" s="97"/>
      <c r="G32" s="97"/>
      <c r="H32" s="70"/>
      <c r="I32" s="8">
        <f>SUM(I33:I36)</f>
        <v>559915396.29999995</v>
      </c>
      <c r="J32" s="8">
        <f>SUM(J33:J36)</f>
        <v>695369015.76999998</v>
      </c>
      <c r="K32" s="97" t="s">
        <v>46</v>
      </c>
      <c r="L32" s="97"/>
      <c r="M32" s="97"/>
      <c r="N32" s="97"/>
      <c r="O32" s="97"/>
      <c r="P32" s="97"/>
      <c r="Q32" s="98"/>
      <c r="R32" s="70"/>
      <c r="S32" s="8">
        <f>SUM(S33:S36)</f>
        <v>520920021.03999996</v>
      </c>
      <c r="T32" s="8">
        <f>SUM(T33:T36)</f>
        <v>317776445.74999994</v>
      </c>
      <c r="U32" s="5"/>
    </row>
    <row r="33" spans="2:27" ht="13.5" customHeight="1" x14ac:dyDescent="0.2">
      <c r="B33" s="101" t="s">
        <v>74</v>
      </c>
      <c r="C33" s="98"/>
      <c r="D33" s="98"/>
      <c r="E33" s="98"/>
      <c r="F33" s="98"/>
      <c r="G33" s="102"/>
      <c r="H33" s="70"/>
      <c r="I33" s="96">
        <v>548128691.20000005</v>
      </c>
      <c r="J33" s="96">
        <v>664742030.41999996</v>
      </c>
      <c r="K33" s="99" t="s">
        <v>13</v>
      </c>
      <c r="L33" s="100"/>
      <c r="M33" s="100"/>
      <c r="N33" s="100"/>
      <c r="O33" s="100"/>
      <c r="P33" s="100"/>
      <c r="Q33" s="100"/>
      <c r="R33" s="70"/>
      <c r="S33" s="96">
        <v>319618040.56999999</v>
      </c>
      <c r="T33" s="96">
        <v>263878657.78999999</v>
      </c>
    </row>
    <row r="34" spans="2:27" ht="13.5" customHeight="1" x14ac:dyDescent="0.2">
      <c r="B34" s="101" t="s">
        <v>75</v>
      </c>
      <c r="C34" s="98"/>
      <c r="D34" s="98"/>
      <c r="E34" s="98"/>
      <c r="F34" s="98"/>
      <c r="G34" s="98"/>
      <c r="H34" s="70"/>
      <c r="I34" s="96">
        <v>11776458.800000001</v>
      </c>
      <c r="J34" s="96">
        <v>30594495.510000002</v>
      </c>
      <c r="K34" s="99" t="s">
        <v>14</v>
      </c>
      <c r="L34" s="99"/>
      <c r="M34" s="99"/>
      <c r="N34" s="99"/>
      <c r="O34" s="99"/>
      <c r="P34" s="99"/>
      <c r="Q34" s="100"/>
      <c r="R34" s="70"/>
      <c r="S34" s="96">
        <v>201301980.47</v>
      </c>
      <c r="T34" s="7">
        <v>50195981.68</v>
      </c>
    </row>
    <row r="35" spans="2:27" ht="13.5" customHeight="1" x14ac:dyDescent="0.2">
      <c r="B35" s="103" t="s">
        <v>9</v>
      </c>
      <c r="C35" s="99"/>
      <c r="D35" s="99"/>
      <c r="E35" s="99"/>
      <c r="F35" s="99"/>
      <c r="G35" s="99"/>
      <c r="H35" s="71">
        <v>3</v>
      </c>
      <c r="I35" s="96">
        <v>10246.299999999999</v>
      </c>
      <c r="J35" s="96">
        <v>32489.84</v>
      </c>
      <c r="K35" s="99" t="s">
        <v>9</v>
      </c>
      <c r="L35" s="99"/>
      <c r="M35" s="99"/>
      <c r="N35" s="99"/>
      <c r="O35" s="99"/>
      <c r="P35" s="99"/>
      <c r="Q35" s="100"/>
      <c r="R35" s="71"/>
      <c r="S35" s="81">
        <v>0</v>
      </c>
      <c r="T35" s="7">
        <v>3701806.28</v>
      </c>
      <c r="W35" s="97"/>
      <c r="X35" s="97"/>
      <c r="Y35" s="97"/>
    </row>
    <row r="36" spans="2:27" ht="13.5" customHeight="1" x14ac:dyDescent="0.2">
      <c r="B36" s="103" t="s">
        <v>10</v>
      </c>
      <c r="C36" s="99"/>
      <c r="D36" s="99"/>
      <c r="E36" s="99"/>
      <c r="F36" s="99"/>
      <c r="G36" s="99"/>
      <c r="H36" s="70"/>
      <c r="I36" s="7"/>
      <c r="J36" s="7"/>
      <c r="K36" s="99" t="s">
        <v>11</v>
      </c>
      <c r="L36" s="99"/>
      <c r="M36" s="99"/>
      <c r="N36" s="99"/>
      <c r="O36" s="99"/>
      <c r="P36" s="99"/>
      <c r="Q36" s="100"/>
      <c r="R36" s="70"/>
      <c r="S36" s="7">
        <v>0</v>
      </c>
      <c r="T36" s="7"/>
    </row>
    <row r="37" spans="2:27" ht="13.5" customHeight="1" x14ac:dyDescent="0.2">
      <c r="B37" s="105" t="s">
        <v>38</v>
      </c>
      <c r="C37" s="97"/>
      <c r="D37" s="97"/>
      <c r="E37" s="97"/>
      <c r="F37" s="97"/>
      <c r="G37" s="97"/>
      <c r="H37" s="70"/>
      <c r="I37" s="8">
        <f>SUM(I38:I40)</f>
        <v>1797113477.8399999</v>
      </c>
      <c r="J37" s="8">
        <f>SUM(J38:J40)</f>
        <v>1892575598.8700001</v>
      </c>
      <c r="K37" s="97" t="s">
        <v>47</v>
      </c>
      <c r="L37" s="97"/>
      <c r="M37" s="97"/>
      <c r="N37" s="97"/>
      <c r="O37" s="97"/>
      <c r="P37" s="97"/>
      <c r="Q37" s="98"/>
      <c r="R37" s="70"/>
      <c r="S37" s="8">
        <f>SUM(S38:S40)</f>
        <v>376537783.90999997</v>
      </c>
      <c r="T37" s="8">
        <f>SUM(T38:T40)</f>
        <v>1924203148.04</v>
      </c>
      <c r="U37" s="9"/>
      <c r="W37" s="10"/>
    </row>
    <row r="38" spans="2:27" ht="13.5" customHeight="1" x14ac:dyDescent="0.2">
      <c r="B38" s="103" t="s">
        <v>39</v>
      </c>
      <c r="C38" s="100"/>
      <c r="D38" s="100"/>
      <c r="E38" s="100"/>
      <c r="F38" s="100"/>
      <c r="G38" s="100"/>
      <c r="H38" s="71" t="s">
        <v>58</v>
      </c>
      <c r="I38" s="7">
        <v>1537766309.49</v>
      </c>
      <c r="J38" s="96">
        <v>1819379468.45</v>
      </c>
      <c r="K38" s="99" t="s">
        <v>39</v>
      </c>
      <c r="L38" s="100"/>
      <c r="M38" s="100"/>
      <c r="N38" s="100"/>
      <c r="O38" s="100"/>
      <c r="P38" s="100"/>
      <c r="Q38" s="100"/>
      <c r="R38" s="71" t="s">
        <v>62</v>
      </c>
      <c r="S38" s="7">
        <v>267940238.13</v>
      </c>
      <c r="T38" s="81">
        <v>1848501831.21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03" t="s">
        <v>56</v>
      </c>
      <c r="C39" s="100"/>
      <c r="D39" s="100"/>
      <c r="E39" s="100"/>
      <c r="F39" s="100"/>
      <c r="G39" s="100"/>
      <c r="H39" s="71"/>
      <c r="I39" s="7">
        <v>0</v>
      </c>
      <c r="J39" s="7">
        <v>0</v>
      </c>
      <c r="K39" s="99" t="s">
        <v>56</v>
      </c>
      <c r="L39" s="100"/>
      <c r="M39" s="100"/>
      <c r="N39" s="100"/>
      <c r="O39" s="100"/>
      <c r="P39" s="100"/>
      <c r="Q39" s="100"/>
      <c r="R39" s="70"/>
      <c r="S39" s="7"/>
      <c r="T39" s="7">
        <v>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03" t="s">
        <v>9</v>
      </c>
      <c r="C40" s="99"/>
      <c r="D40" s="99"/>
      <c r="E40" s="99"/>
      <c r="F40" s="99"/>
      <c r="G40" s="99"/>
      <c r="H40" s="71" t="s">
        <v>59</v>
      </c>
      <c r="I40" s="7">
        <v>259347168.34999999</v>
      </c>
      <c r="J40" s="55">
        <v>73196130.420000002</v>
      </c>
      <c r="K40" s="99" t="s">
        <v>9</v>
      </c>
      <c r="L40" s="99"/>
      <c r="M40" s="99"/>
      <c r="N40" s="99"/>
      <c r="O40" s="99"/>
      <c r="P40" s="99"/>
      <c r="Q40" s="100"/>
      <c r="R40" s="71" t="s">
        <v>63</v>
      </c>
      <c r="S40" s="7">
        <v>108597545.78</v>
      </c>
      <c r="T40" s="96">
        <f>59899345.79+15801971.04</f>
        <v>75701316.829999998</v>
      </c>
      <c r="U40" s="20"/>
      <c r="V40" s="17"/>
    </row>
    <row r="41" spans="2:27" ht="15" customHeight="1" x14ac:dyDescent="0.2">
      <c r="B41" s="131" t="s">
        <v>40</v>
      </c>
      <c r="C41" s="132"/>
      <c r="D41" s="132"/>
      <c r="E41" s="132"/>
      <c r="F41" s="132"/>
      <c r="G41" s="132"/>
      <c r="H41" s="79"/>
      <c r="I41" s="74">
        <f>I9+I24+I29+I32+I37</f>
        <v>3237528172.6899996</v>
      </c>
      <c r="J41" s="74">
        <f>J9+J24+J32+J37</f>
        <v>3680274645.5200005</v>
      </c>
      <c r="K41" s="72" t="s">
        <v>48</v>
      </c>
      <c r="L41" s="73"/>
      <c r="M41" s="73"/>
      <c r="N41" s="73"/>
      <c r="O41" s="73"/>
      <c r="P41" s="73"/>
      <c r="Q41" s="73"/>
      <c r="R41" s="79"/>
      <c r="S41" s="74">
        <f>S37+S32+S24+S9+S29</f>
        <v>3237528172.6899996</v>
      </c>
      <c r="T41" s="74">
        <f>T37+T32+T24+T9</f>
        <v>3680274645.52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3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5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133" t="s">
        <v>89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"/>
      <c r="V45" s="1"/>
      <c r="W45" s="1"/>
    </row>
    <row r="46" spans="2:27" s="16" customFormat="1" ht="11.25" customHeight="1" x14ac:dyDescent="0.2">
      <c r="B46" s="52" t="s">
        <v>28</v>
      </c>
      <c r="C46" s="52"/>
      <c r="D46" s="52"/>
      <c r="E46" s="52"/>
      <c r="F46" s="52"/>
      <c r="G46" s="52"/>
      <c r="H46" s="66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21" t="s">
        <v>29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"/>
      <c r="V47" s="1"/>
      <c r="W47" s="1"/>
    </row>
    <row r="48" spans="2:27" s="16" customFormat="1" ht="72" customHeight="1" x14ac:dyDescent="0.2">
      <c r="B48" s="121" t="s">
        <v>30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"/>
      <c r="V48" s="1"/>
      <c r="W48" s="1"/>
    </row>
    <row r="49" spans="2:23" s="16" customFormat="1" ht="38.25" customHeight="1" x14ac:dyDescent="0.2">
      <c r="B49" s="121" t="s">
        <v>92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"/>
      <c r="V49" s="1"/>
      <c r="W49" s="1"/>
    </row>
    <row r="50" spans="2:23" ht="11.25" x14ac:dyDescent="0.2">
      <c r="B50" s="52" t="s">
        <v>61</v>
      </c>
      <c r="C50" s="52"/>
      <c r="D50" s="52"/>
      <c r="E50" s="52"/>
      <c r="F50" s="52"/>
      <c r="G50" s="52"/>
      <c r="H50" s="66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3" s="16" customFormat="1" ht="11.25" customHeight="1" x14ac:dyDescent="0.2">
      <c r="B51" s="121" t="s">
        <v>90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"/>
      <c r="V51" s="1"/>
      <c r="W51" s="1"/>
    </row>
    <row r="52" spans="2:23" s="16" customFormat="1" ht="27.75" customHeight="1" x14ac:dyDescent="0.2">
      <c r="B52" s="121" t="s">
        <v>91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49"/>
      <c r="V52" s="1"/>
      <c r="W52" s="1"/>
    </row>
    <row r="53" spans="2:23" s="16" customFormat="1" ht="22.5" customHeight="1" x14ac:dyDescent="0.2">
      <c r="B53" s="122" t="s">
        <v>64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49"/>
      <c r="V53" s="1"/>
      <c r="W53" s="1"/>
    </row>
    <row r="54" spans="2:23" s="16" customFormat="1" ht="11.25" customHeight="1" x14ac:dyDescent="0.2">
      <c r="B54" s="129" t="s">
        <v>65</v>
      </c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7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7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126" t="s">
        <v>76</v>
      </c>
      <c r="C58" s="126"/>
      <c r="D58" s="126"/>
      <c r="E58" s="27"/>
      <c r="F58" s="126" t="s">
        <v>71</v>
      </c>
      <c r="G58" s="126"/>
      <c r="H58" s="126"/>
      <c r="I58" s="126"/>
      <c r="J58" s="27"/>
      <c r="K58" s="134" t="s">
        <v>70</v>
      </c>
      <c r="L58" s="134"/>
      <c r="M58" s="134"/>
      <c r="N58" s="75"/>
      <c r="O58" s="75"/>
      <c r="P58" s="75"/>
      <c r="U58" s="1"/>
      <c r="V58" s="1"/>
      <c r="W58" s="1"/>
    </row>
    <row r="59" spans="2:23" ht="13.5" customHeight="1" x14ac:dyDescent="0.2">
      <c r="B59" s="127" t="s">
        <v>77</v>
      </c>
      <c r="C59" s="127"/>
      <c r="D59" s="127"/>
      <c r="E59" s="27"/>
      <c r="F59" s="127" t="s">
        <v>72</v>
      </c>
      <c r="G59" s="127"/>
      <c r="H59" s="127"/>
      <c r="I59" s="127"/>
      <c r="J59" s="27"/>
      <c r="K59" s="135" t="s">
        <v>68</v>
      </c>
      <c r="L59" s="135"/>
      <c r="M59" s="135"/>
      <c r="N59" s="76"/>
      <c r="O59" s="76"/>
      <c r="P59" s="76"/>
    </row>
    <row r="60" spans="2:23" ht="13.5" customHeight="1" x14ac:dyDescent="0.2">
      <c r="B60" s="124" t="s">
        <v>78</v>
      </c>
      <c r="C60" s="124"/>
      <c r="D60" s="124"/>
      <c r="E60" s="27"/>
      <c r="F60" s="33"/>
      <c r="G60" s="82"/>
      <c r="H60" s="82" t="s">
        <v>73</v>
      </c>
      <c r="I60" s="33"/>
      <c r="J60" s="27"/>
      <c r="K60" s="136" t="s">
        <v>69</v>
      </c>
      <c r="L60" s="136"/>
      <c r="M60" s="136"/>
      <c r="N60" s="77"/>
      <c r="O60" s="77"/>
      <c r="P60" s="77"/>
    </row>
    <row r="61" spans="2:23" ht="13.5" customHeight="1" x14ac:dyDescent="0.2">
      <c r="B61" s="128" t="s">
        <v>27</v>
      </c>
      <c r="C61" s="128"/>
      <c r="D61" s="128"/>
      <c r="E61" s="27"/>
      <c r="F61" s="33"/>
      <c r="G61" s="83"/>
      <c r="H61" s="83" t="s">
        <v>60</v>
      </c>
      <c r="I61" s="33"/>
      <c r="J61" s="27"/>
      <c r="K61" s="134" t="s">
        <v>26</v>
      </c>
      <c r="L61" s="134"/>
      <c r="M61" s="134"/>
      <c r="N61" s="75"/>
      <c r="O61" s="75"/>
      <c r="P61" s="75"/>
    </row>
    <row r="62" spans="2:23" ht="13.5" customHeight="1" x14ac:dyDescent="0.2"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</row>
    <row r="64" spans="2:23" ht="13.5" customHeight="1" x14ac:dyDescent="0.2"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</row>
    <row r="65" spans="2:20" ht="13.5" customHeight="1" x14ac:dyDescent="0.2">
      <c r="B65" s="126"/>
      <c r="C65" s="126"/>
      <c r="D65" s="126"/>
      <c r="E65" s="27"/>
      <c r="F65" s="28"/>
      <c r="G65" s="28"/>
      <c r="H65" s="69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27"/>
      <c r="C66" s="127"/>
      <c r="D66" s="127"/>
      <c r="E66" s="27"/>
      <c r="F66" s="31"/>
      <c r="G66" s="31"/>
      <c r="H66" s="59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24"/>
      <c r="C67" s="124"/>
      <c r="D67" s="124"/>
      <c r="E67" s="27"/>
      <c r="F67" s="33"/>
      <c r="G67" s="33"/>
      <c r="H67" s="59"/>
      <c r="I67" s="33"/>
      <c r="J67" s="27"/>
      <c r="K67" s="45"/>
      <c r="L67" s="27"/>
      <c r="M67" s="45"/>
      <c r="N67" s="45"/>
      <c r="O67" s="45"/>
      <c r="P67" s="61"/>
      <c r="Q67" s="30"/>
      <c r="R67" s="30"/>
      <c r="S67" s="27"/>
    </row>
    <row r="68" spans="2:20" ht="13.5" customHeight="1" x14ac:dyDescent="0.2"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30"/>
      <c r="S68" s="27"/>
    </row>
    <row r="79" spans="2:20" ht="36.75" customHeight="1" x14ac:dyDescent="0.2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</row>
    <row r="80" spans="2:20" ht="24.75" customHeight="1" x14ac:dyDescent="0.2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</row>
    <row r="81" spans="2:20" ht="12.75" customHeight="1" x14ac:dyDescent="0.2">
      <c r="B81" s="122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60"/>
      <c r="S81" s="38"/>
      <c r="T81" s="37"/>
    </row>
  </sheetData>
  <mergeCells count="93">
    <mergeCell ref="B68:Q68"/>
    <mergeCell ref="F58:I58"/>
    <mergeCell ref="F59:I59"/>
    <mergeCell ref="K58:M58"/>
    <mergeCell ref="K59:M59"/>
    <mergeCell ref="K60:M60"/>
    <mergeCell ref="K61:M61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3:T3"/>
    <mergeCell ref="B4:T4"/>
    <mergeCell ref="B6:T6"/>
    <mergeCell ref="B5:T5"/>
    <mergeCell ref="B7:T7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14" sqref="B14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81</v>
      </c>
      <c r="B3" s="22">
        <v>410300694.19</v>
      </c>
      <c r="C3" s="23"/>
      <c r="D3" s="23"/>
    </row>
    <row r="4" spans="1:9" x14ac:dyDescent="0.2">
      <c r="A4" s="23" t="s">
        <v>50</v>
      </c>
      <c r="B4" s="40">
        <f>79298268.75+2507028.06+3955.52</f>
        <v>81809252.329999998</v>
      </c>
      <c r="C4" s="23" t="s">
        <v>0</v>
      </c>
      <c r="D4" s="23"/>
    </row>
    <row r="5" spans="1:9" x14ac:dyDescent="0.2">
      <c r="A5" s="24" t="s">
        <v>49</v>
      </c>
      <c r="B5" s="94">
        <f>224038392.38+131316.01</f>
        <v>224169708.38999999</v>
      </c>
      <c r="C5" s="23" t="s">
        <v>1</v>
      </c>
      <c r="D5" s="23"/>
    </row>
    <row r="6" spans="1:9" x14ac:dyDescent="0.2">
      <c r="A6" s="25" t="s">
        <v>82</v>
      </c>
      <c r="B6" s="51">
        <f>B3+B4-B5</f>
        <v>267940238.13</v>
      </c>
      <c r="C6" s="23"/>
      <c r="D6" s="23"/>
    </row>
    <row r="7" spans="1:9" x14ac:dyDescent="0.2">
      <c r="A7" s="25" t="s">
        <v>80</v>
      </c>
      <c r="B7" s="80">
        <f>B2+B6</f>
        <v>267940238.13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1">
        <v>101302253.02</v>
      </c>
      <c r="C10" s="41" t="s">
        <v>87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85"/>
      <c r="C11" s="84"/>
      <c r="D11" s="23"/>
    </row>
    <row r="12" spans="1:9" x14ac:dyDescent="0.2">
      <c r="A12" s="23" t="s">
        <v>23</v>
      </c>
      <c r="B12" s="85"/>
      <c r="C12" s="84"/>
      <c r="D12" s="23"/>
    </row>
    <row r="13" spans="1:9" x14ac:dyDescent="0.2">
      <c r="A13" s="23" t="s">
        <v>23</v>
      </c>
      <c r="B13" s="85"/>
      <c r="C13" s="84"/>
      <c r="D13" s="23"/>
    </row>
    <row r="14" spans="1:9" x14ac:dyDescent="0.2">
      <c r="A14" s="23" t="s">
        <v>20</v>
      </c>
      <c r="B14" s="40">
        <v>7295292.7599999998</v>
      </c>
      <c r="C14" s="25" t="s">
        <v>88</v>
      </c>
      <c r="D14" s="23"/>
    </row>
    <row r="15" spans="1:9" x14ac:dyDescent="0.2">
      <c r="A15" s="23"/>
      <c r="B15" s="51">
        <f>B17+B18</f>
        <v>108597545.78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79</v>
      </c>
      <c r="B17" s="22">
        <f>B10+B11+B12+B13</f>
        <v>101302253.02</v>
      </c>
      <c r="D17" s="23"/>
    </row>
    <row r="18" spans="1:9" x14ac:dyDescent="0.2">
      <c r="A18" s="23" t="s">
        <v>23</v>
      </c>
      <c r="B18" s="22">
        <f>B14</f>
        <v>7295292.7599999998</v>
      </c>
      <c r="C18" s="23"/>
      <c r="D18" s="23"/>
      <c r="I18" s="51"/>
    </row>
    <row r="19" spans="1:9" x14ac:dyDescent="0.2">
      <c r="A19" s="25" t="s">
        <v>83</v>
      </c>
      <c r="B19" s="95">
        <f>B7</f>
        <v>267940238.13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376537783.90999997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6"/>
    </row>
    <row r="34" spans="2:3" x14ac:dyDescent="0.2">
      <c r="B34" s="51"/>
    </row>
    <row r="35" spans="2:3" x14ac:dyDescent="0.2">
      <c r="B35" s="51"/>
      <c r="C35" s="56"/>
    </row>
    <row r="36" spans="2:3" x14ac:dyDescent="0.2">
      <c r="B36" s="51"/>
      <c r="C36" s="56"/>
    </row>
    <row r="37" spans="2:3" x14ac:dyDescent="0.2">
      <c r="B37" s="51"/>
      <c r="C37" s="5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2024-12-17T17:23:04Z</dcterms:modified>
</cp:coreProperties>
</file>