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Adriana\INDICADORES\Novo Contrato - Ciclos\Material Imprensa\"/>
    </mc:Choice>
  </mc:AlternateContent>
  <xr:revisionPtr revIDLastSave="0" documentId="13_ncr:1_{B0906DB8-B25E-4D7E-B632-6B532F144877}" xr6:coauthVersionLast="47" xr6:coauthVersionMax="47" xr10:uidLastSave="{00000000-0000-0000-0000-000000000000}"/>
  <bookViews>
    <workbookView xWindow="-120" yWindow="-120" windowWidth="24240" windowHeight="13140" tabRatio="483" firstSheet="3" activeTab="3" xr2:uid="{00000000-000D-0000-FFFF-FFFF00000000}"/>
  </bookViews>
  <sheets>
    <sheet name="IQT CONSORCIOS EEMPRESAS jul24" sheetId="12" r:id="rId1"/>
    <sheet name="IQT CONSORCIOS EEMPRESAS ago24" sheetId="13" r:id="rId2"/>
    <sheet name="IQT CONSORCIOS EEMPRESAS set24" sheetId="14" r:id="rId3"/>
    <sheet name="IQT CONSORCIOS EEMPRESAS out24" sheetId="15" r:id="rId4"/>
    <sheet name="IQT Médio ciclo7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4" l="1"/>
  <c r="I46" i="14"/>
  <c r="I44" i="14"/>
  <c r="I42" i="14"/>
  <c r="I41" i="14"/>
  <c r="I40" i="14"/>
  <c r="I39" i="14"/>
  <c r="I38" i="14"/>
  <c r="I27" i="14"/>
  <c r="I26" i="14"/>
  <c r="I25" i="14"/>
  <c r="I24" i="14"/>
  <c r="I9" i="14"/>
  <c r="I8" i="14"/>
  <c r="I6" i="14"/>
  <c r="I5" i="14"/>
  <c r="I48" i="13"/>
  <c r="I47" i="13"/>
  <c r="I45" i="13"/>
  <c r="I44" i="13"/>
  <c r="I42" i="13"/>
  <c r="I41" i="13"/>
  <c r="I39" i="13"/>
  <c r="I38" i="13"/>
  <c r="I29" i="13"/>
  <c r="I27" i="13"/>
  <c r="I26" i="13"/>
  <c r="I25" i="13"/>
  <c r="I24" i="13"/>
  <c r="I23" i="13"/>
  <c r="I15" i="13"/>
  <c r="I10" i="13"/>
  <c r="I9" i="13"/>
  <c r="I8" i="13"/>
  <c r="I7" i="13"/>
  <c r="I48" i="12"/>
  <c r="I47" i="12"/>
  <c r="I46" i="12"/>
  <c r="I43" i="12"/>
  <c r="I42" i="12"/>
  <c r="I41" i="12"/>
  <c r="I40" i="12"/>
  <c r="I29" i="12"/>
  <c r="I26" i="12"/>
  <c r="I23" i="12"/>
  <c r="I22" i="12"/>
  <c r="I16" i="12"/>
  <c r="I15" i="12"/>
  <c r="I10" i="12"/>
  <c r="I7" i="12"/>
  <c r="I6" i="12"/>
  <c r="I16" i="13" l="1"/>
  <c r="I16" i="14"/>
  <c r="I20" i="12"/>
  <c r="I3" i="12"/>
  <c r="M3" i="13"/>
  <c r="I30" i="14"/>
  <c r="G27" i="14"/>
  <c r="I36" i="14"/>
  <c r="I3" i="13"/>
  <c r="G26" i="13"/>
  <c r="G32" i="12"/>
  <c r="G23" i="12"/>
  <c r="G27" i="13"/>
  <c r="G11" i="14"/>
  <c r="I11" i="14"/>
  <c r="G22" i="14"/>
  <c r="I22" i="14"/>
  <c r="G25" i="14"/>
  <c r="I30" i="13"/>
  <c r="G43" i="12"/>
  <c r="F30" i="13"/>
  <c r="I36" i="13"/>
  <c r="F46" i="12"/>
  <c r="F40" i="12"/>
  <c r="F34" i="12"/>
  <c r="F29" i="12"/>
  <c r="F23" i="12"/>
  <c r="F20" i="12"/>
  <c r="G5" i="12"/>
  <c r="F5" i="12"/>
  <c r="M3" i="12"/>
  <c r="G3" i="12"/>
  <c r="F4" i="12"/>
  <c r="F7" i="12"/>
  <c r="G11" i="12"/>
  <c r="F11" i="12"/>
  <c r="G24" i="12"/>
  <c r="G27" i="12"/>
  <c r="F27" i="12"/>
  <c r="G38" i="12"/>
  <c r="G40" i="12"/>
  <c r="G3" i="13"/>
  <c r="F39" i="13"/>
  <c r="G7" i="13"/>
  <c r="G44" i="13"/>
  <c r="F36" i="13"/>
  <c r="G39" i="12"/>
  <c r="F39" i="12"/>
  <c r="I39" i="12"/>
  <c r="G4" i="12"/>
  <c r="G7" i="12"/>
  <c r="F17" i="12"/>
  <c r="G22" i="12"/>
  <c r="L16" i="12"/>
  <c r="G26" i="12"/>
  <c r="F24" i="12"/>
  <c r="G36" i="12"/>
  <c r="F38" i="12"/>
  <c r="G44" i="12"/>
  <c r="G46" i="12"/>
  <c r="F5" i="13"/>
  <c r="G22" i="13"/>
  <c r="L16" i="13"/>
  <c r="F22" i="13"/>
  <c r="I22" i="13"/>
  <c r="G34" i="14"/>
  <c r="L34" i="14"/>
  <c r="F34" i="14"/>
  <c r="I34" i="14"/>
  <c r="G46" i="14"/>
  <c r="G45" i="14"/>
  <c r="G44" i="14"/>
  <c r="G38" i="14"/>
  <c r="G36" i="14"/>
  <c r="G41" i="14"/>
  <c r="G43" i="14"/>
  <c r="F43" i="14"/>
  <c r="I43" i="14"/>
  <c r="G9" i="12"/>
  <c r="F25" i="12"/>
  <c r="I25" i="12"/>
  <c r="F30" i="12"/>
  <c r="G34" i="12"/>
  <c r="F20" i="13"/>
  <c r="F7" i="13"/>
  <c r="G6" i="13"/>
  <c r="F4" i="13"/>
  <c r="F6" i="13"/>
  <c r="L3" i="13"/>
  <c r="F3" i="13"/>
  <c r="I6" i="13"/>
  <c r="G6" i="12"/>
  <c r="F9" i="12"/>
  <c r="I9" i="12"/>
  <c r="F10" i="12"/>
  <c r="I11" i="12"/>
  <c r="F15" i="12"/>
  <c r="G17" i="12"/>
  <c r="G21" i="12"/>
  <c r="F26" i="12"/>
  <c r="I27" i="12"/>
  <c r="G30" i="12"/>
  <c r="F36" i="12"/>
  <c r="F44" i="12"/>
  <c r="G11" i="13"/>
  <c r="G15" i="13"/>
  <c r="G20" i="13"/>
  <c r="G24" i="13"/>
  <c r="F44" i="13"/>
  <c r="G20" i="14"/>
  <c r="F20" i="14"/>
  <c r="L16" i="14"/>
  <c r="I20" i="14"/>
  <c r="G30" i="14"/>
  <c r="G24" i="14"/>
  <c r="G21" i="14"/>
  <c r="F11" i="13"/>
  <c r="F43" i="12"/>
  <c r="L3" i="12"/>
  <c r="G8" i="12"/>
  <c r="I8" i="12"/>
  <c r="F13" i="12"/>
  <c r="G25" i="12"/>
  <c r="G37" i="12"/>
  <c r="F37" i="12"/>
  <c r="G41" i="12"/>
  <c r="G45" i="12"/>
  <c r="F45" i="12"/>
  <c r="I45" i="12"/>
  <c r="G4" i="13"/>
  <c r="G8" i="13"/>
  <c r="G23" i="13"/>
  <c r="F29" i="13"/>
  <c r="F32" i="13"/>
  <c r="F42" i="14"/>
  <c r="F21" i="12"/>
  <c r="G40" i="13"/>
  <c r="F40" i="13"/>
  <c r="I40" i="13"/>
  <c r="F3" i="12"/>
  <c r="I5" i="12"/>
  <c r="F8" i="12"/>
  <c r="G13" i="12"/>
  <c r="G20" i="12"/>
  <c r="G29" i="12"/>
  <c r="F32" i="12"/>
  <c r="G35" i="12"/>
  <c r="I34" i="12"/>
  <c r="F35" i="12"/>
  <c r="G48" i="12"/>
  <c r="G42" i="12"/>
  <c r="L34" i="12"/>
  <c r="G47" i="12"/>
  <c r="F38" i="13"/>
  <c r="G10" i="13"/>
  <c r="G13" i="13"/>
  <c r="F13" i="13"/>
  <c r="G10" i="12"/>
  <c r="G15" i="12"/>
  <c r="I24" i="12"/>
  <c r="I30" i="12"/>
  <c r="I36" i="12"/>
  <c r="I38" i="12"/>
  <c r="F41" i="12"/>
  <c r="I44" i="12"/>
  <c r="F47" i="12"/>
  <c r="I5" i="13"/>
  <c r="F8" i="13"/>
  <c r="I11" i="13"/>
  <c r="F21" i="13"/>
  <c r="F24" i="13"/>
  <c r="F34" i="13"/>
  <c r="G46" i="13"/>
  <c r="F46" i="13"/>
  <c r="I46" i="13"/>
  <c r="G6" i="14"/>
  <c r="G9" i="14"/>
  <c r="F13" i="14"/>
  <c r="G17" i="14"/>
  <c r="G29" i="14"/>
  <c r="F29" i="14"/>
  <c r="I29" i="14"/>
  <c r="G35" i="14"/>
  <c r="F6" i="12"/>
  <c r="F22" i="12"/>
  <c r="F42" i="12"/>
  <c r="F48" i="12"/>
  <c r="F47" i="13"/>
  <c r="F41" i="13"/>
  <c r="F9" i="13"/>
  <c r="F17" i="13"/>
  <c r="G21" i="13"/>
  <c r="F25" i="13"/>
  <c r="F26" i="13"/>
  <c r="G34" i="13"/>
  <c r="G37" i="13"/>
  <c r="G38" i="13"/>
  <c r="F42" i="13"/>
  <c r="G45" i="13"/>
  <c r="F47" i="14"/>
  <c r="F46" i="14"/>
  <c r="F44" i="14"/>
  <c r="F38" i="14"/>
  <c r="F36" i="14"/>
  <c r="F30" i="14"/>
  <c r="F24" i="14"/>
  <c r="F21" i="14"/>
  <c r="I3" i="14"/>
  <c r="F41" i="14"/>
  <c r="F27" i="14"/>
  <c r="F11" i="14"/>
  <c r="F5" i="14"/>
  <c r="M3" i="14"/>
  <c r="L3" i="14"/>
  <c r="F3" i="14"/>
  <c r="F39" i="14"/>
  <c r="F37" i="14"/>
  <c r="F35" i="14"/>
  <c r="F32" i="14"/>
  <c r="F25" i="14"/>
  <c r="F6" i="14"/>
  <c r="F8" i="14"/>
  <c r="F9" i="14"/>
  <c r="F17" i="14"/>
  <c r="G23" i="14"/>
  <c r="F23" i="14"/>
  <c r="I23" i="14"/>
  <c r="G32" i="14"/>
  <c r="G37" i="14"/>
  <c r="G9" i="13"/>
  <c r="F10" i="13"/>
  <c r="F15" i="13"/>
  <c r="G17" i="13"/>
  <c r="I20" i="13"/>
  <c r="G25" i="13"/>
  <c r="F27" i="13"/>
  <c r="G32" i="13"/>
  <c r="F37" i="13"/>
  <c r="G41" i="13"/>
  <c r="F45" i="13"/>
  <c r="G3" i="14"/>
  <c r="G5" i="14"/>
  <c r="G8" i="14"/>
  <c r="I15" i="14"/>
  <c r="G15" i="14"/>
  <c r="F15" i="14"/>
  <c r="G39" i="14"/>
  <c r="I48" i="14"/>
  <c r="F48" i="14"/>
  <c r="G48" i="14"/>
  <c r="G5" i="13"/>
  <c r="G29" i="13"/>
  <c r="G30" i="13"/>
  <c r="G35" i="13"/>
  <c r="G36" i="13"/>
  <c r="G39" i="13"/>
  <c r="I43" i="13"/>
  <c r="F43" i="13"/>
  <c r="F48" i="13"/>
  <c r="G7" i="14"/>
  <c r="F7" i="14"/>
  <c r="I7" i="14"/>
  <c r="I10" i="14"/>
  <c r="G10" i="14"/>
  <c r="F10" i="14"/>
  <c r="F22" i="14"/>
  <c r="F23" i="13"/>
  <c r="I34" i="13"/>
  <c r="G48" i="13"/>
  <c r="G42" i="13"/>
  <c r="L34" i="13"/>
  <c r="F35" i="13"/>
  <c r="G43" i="13"/>
  <c r="G47" i="13"/>
  <c r="G4" i="14"/>
  <c r="F4" i="14"/>
  <c r="G13" i="14"/>
  <c r="G42" i="14"/>
  <c r="F26" i="14"/>
  <c r="F40" i="14"/>
  <c r="G26" i="14"/>
  <c r="G40" i="14"/>
  <c r="G47" i="14"/>
  <c r="F45" i="14"/>
  <c r="I45" i="14"/>
  <c r="K16" i="13" l="1"/>
  <c r="K30" i="14"/>
  <c r="K42" i="14"/>
  <c r="K3" i="12"/>
  <c r="K3" i="13"/>
  <c r="K23" i="12"/>
  <c r="K41" i="14"/>
  <c r="J6" i="14"/>
  <c r="K26" i="14"/>
  <c r="K27" i="14"/>
  <c r="K41" i="13"/>
  <c r="J25" i="14"/>
  <c r="J9" i="14"/>
  <c r="J42" i="13"/>
  <c r="K46" i="12"/>
  <c r="K25" i="14"/>
  <c r="J29" i="12"/>
  <c r="K15" i="12"/>
  <c r="J46" i="12"/>
  <c r="K36" i="14"/>
  <c r="J25" i="13"/>
  <c r="J10" i="14"/>
  <c r="K10" i="14"/>
  <c r="J37" i="13"/>
  <c r="J47" i="13"/>
  <c r="J23" i="14"/>
  <c r="K23" i="14"/>
  <c r="J28" i="13"/>
  <c r="J29" i="14"/>
  <c r="K29" i="14"/>
  <c r="K22" i="14"/>
  <c r="K48" i="13"/>
  <c r="J29" i="13"/>
  <c r="K24" i="13"/>
  <c r="J8" i="12"/>
  <c r="K8" i="12"/>
  <c r="J28" i="12"/>
  <c r="K39" i="13"/>
  <c r="J43" i="13"/>
  <c r="K43" i="13"/>
  <c r="J27" i="13"/>
  <c r="K23" i="13"/>
  <c r="J45" i="14"/>
  <c r="K45" i="14"/>
  <c r="J39" i="14"/>
  <c r="K8" i="14"/>
  <c r="J45" i="13"/>
  <c r="K48" i="14"/>
  <c r="J48" i="14"/>
  <c r="J46" i="13"/>
  <c r="K46" i="13"/>
  <c r="K5" i="13"/>
  <c r="J5" i="13"/>
  <c r="J16" i="13"/>
  <c r="J23" i="13"/>
  <c r="J7" i="13"/>
  <c r="J38" i="13"/>
  <c r="K38" i="12"/>
  <c r="J38" i="12"/>
  <c r="J23" i="12"/>
  <c r="J5" i="12"/>
  <c r="J26" i="12"/>
  <c r="J15" i="12"/>
  <c r="J10" i="12"/>
  <c r="J3" i="12"/>
  <c r="J40" i="12"/>
  <c r="K5" i="12"/>
  <c r="J7" i="12"/>
  <c r="K42" i="13"/>
  <c r="J45" i="12"/>
  <c r="K45" i="12"/>
  <c r="K26" i="12"/>
  <c r="J11" i="12"/>
  <c r="K11" i="12"/>
  <c r="J35" i="12"/>
  <c r="J6" i="13"/>
  <c r="K6" i="13"/>
  <c r="J39" i="13"/>
  <c r="K29" i="12"/>
  <c r="J39" i="12"/>
  <c r="K39" i="12"/>
  <c r="J22" i="12"/>
  <c r="K20" i="13"/>
  <c r="J20" i="13"/>
  <c r="K30" i="12"/>
  <c r="J30" i="12"/>
  <c r="K22" i="12"/>
  <c r="K46" i="14"/>
  <c r="J9" i="13"/>
  <c r="K39" i="14"/>
  <c r="J7" i="14"/>
  <c r="K7" i="14"/>
  <c r="K44" i="14"/>
  <c r="J15" i="14"/>
  <c r="K15" i="14"/>
  <c r="K44" i="13"/>
  <c r="J3" i="14"/>
  <c r="J28" i="14"/>
  <c r="J41" i="14"/>
  <c r="J27" i="14"/>
  <c r="J8" i="14"/>
  <c r="J5" i="14"/>
  <c r="J46" i="14"/>
  <c r="J11" i="14"/>
  <c r="K3" i="14"/>
  <c r="J35" i="14"/>
  <c r="J24" i="14"/>
  <c r="J38" i="14"/>
  <c r="J36" i="14"/>
  <c r="J30" i="14"/>
  <c r="J37" i="14"/>
  <c r="J44" i="14"/>
  <c r="J3" i="13"/>
  <c r="K36" i="12"/>
  <c r="J36" i="12"/>
  <c r="K7" i="12"/>
  <c r="K15" i="13"/>
  <c r="J6" i="12"/>
  <c r="K9" i="14"/>
  <c r="K7" i="13"/>
  <c r="J27" i="12"/>
  <c r="K27" i="12"/>
  <c r="J37" i="12"/>
  <c r="J43" i="14"/>
  <c r="K43" i="14"/>
  <c r="K25" i="13"/>
  <c r="K10" i="13"/>
  <c r="K42" i="12"/>
  <c r="K30" i="13"/>
  <c r="K9" i="13"/>
  <c r="J16" i="12"/>
  <c r="J41" i="13"/>
  <c r="J9" i="12"/>
  <c r="K9" i="12"/>
  <c r="J42" i="12"/>
  <c r="J20" i="12"/>
  <c r="K43" i="12"/>
  <c r="K16" i="12"/>
  <c r="J47" i="14"/>
  <c r="K40" i="14"/>
  <c r="K38" i="13"/>
  <c r="K27" i="13"/>
  <c r="K11" i="14"/>
  <c r="J35" i="13"/>
  <c r="K38" i="14"/>
  <c r="J26" i="14"/>
  <c r="K11" i="13"/>
  <c r="J11" i="13"/>
  <c r="K44" i="12"/>
  <c r="J44" i="12"/>
  <c r="K24" i="12"/>
  <c r="J24" i="12"/>
  <c r="K26" i="13"/>
  <c r="J20" i="14"/>
  <c r="K20" i="14"/>
  <c r="K16" i="14"/>
  <c r="J48" i="12"/>
  <c r="K6" i="14"/>
  <c r="J47" i="12"/>
  <c r="K20" i="12"/>
  <c r="K6" i="12"/>
  <c r="J8" i="13"/>
  <c r="J41" i="12"/>
  <c r="J34" i="13"/>
  <c r="K45" i="13"/>
  <c r="K34" i="13"/>
  <c r="J15" i="13"/>
  <c r="K34" i="12"/>
  <c r="J34" i="12"/>
  <c r="J40" i="13"/>
  <c r="K40" i="13"/>
  <c r="K29" i="13"/>
  <c r="J22" i="13"/>
  <c r="K22" i="13"/>
  <c r="J42" i="14"/>
  <c r="J40" i="14"/>
  <c r="J26" i="13"/>
  <c r="K5" i="14"/>
  <c r="J16" i="14"/>
  <c r="K36" i="13"/>
  <c r="K24" i="14"/>
  <c r="K47" i="13"/>
  <c r="J22" i="14"/>
  <c r="J48" i="13"/>
  <c r="J30" i="13"/>
  <c r="J10" i="13"/>
  <c r="J43" i="12"/>
  <c r="J36" i="13"/>
  <c r="J24" i="13"/>
  <c r="K48" i="12"/>
  <c r="K10" i="12"/>
  <c r="K40" i="12"/>
  <c r="J25" i="12"/>
  <c r="K25" i="12"/>
  <c r="K47" i="14"/>
  <c r="J34" i="14"/>
  <c r="K34" i="14"/>
  <c r="J44" i="13"/>
  <c r="K47" i="12"/>
  <c r="K8" i="13"/>
  <c r="K41" i="12"/>
  <c r="G22" i="7" l="1"/>
  <c r="I22" i="7"/>
  <c r="I35" i="7"/>
  <c r="G35" i="7"/>
  <c r="G29" i="7"/>
  <c r="I38" i="7"/>
  <c r="G38" i="7"/>
  <c r="I39" i="7"/>
  <c r="G39" i="7"/>
  <c r="I13" i="7"/>
  <c r="I10" i="7"/>
  <c r="I33" i="7"/>
  <c r="G33" i="7"/>
  <c r="G31" i="7"/>
  <c r="G28" i="7"/>
  <c r="I28" i="7"/>
  <c r="I18" i="7"/>
  <c r="G18" i="7"/>
  <c r="I8" i="7"/>
  <c r="I5" i="7"/>
  <c r="I11" i="7"/>
  <c r="G15" i="7"/>
  <c r="I15" i="7"/>
  <c r="I23" i="7"/>
  <c r="G23" i="7"/>
  <c r="I32" i="7"/>
  <c r="G32" i="7"/>
  <c r="I7" i="7"/>
  <c r="G26" i="7"/>
  <c r="L26" i="7"/>
  <c r="I26" i="7"/>
  <c r="I37" i="7"/>
  <c r="G37" i="7"/>
  <c r="I40" i="7"/>
  <c r="G40" i="7"/>
  <c r="I20" i="7"/>
  <c r="G20" i="7"/>
  <c r="I36" i="7"/>
  <c r="G36" i="7"/>
  <c r="L14" i="7"/>
  <c r="I14" i="7"/>
  <c r="G14" i="7"/>
  <c r="G24" i="7"/>
  <c r="G16" i="7"/>
  <c r="I31" i="7"/>
  <c r="G17" i="7"/>
  <c r="I17" i="7"/>
  <c r="G25" i="7"/>
  <c r="I24" i="7"/>
  <c r="I34" i="7"/>
  <c r="G34" i="7"/>
  <c r="G27" i="7"/>
  <c r="I6" i="7"/>
  <c r="I9" i="7"/>
  <c r="I30" i="7"/>
  <c r="G30" i="7"/>
  <c r="I21" i="7"/>
  <c r="G21" i="7"/>
  <c r="I19" i="7"/>
  <c r="G19" i="7"/>
  <c r="K30" i="7" l="1"/>
  <c r="K20" i="7"/>
  <c r="K37" i="7"/>
  <c r="K21" i="7"/>
  <c r="I5" i="15"/>
  <c r="I29" i="15"/>
  <c r="K32" i="7"/>
  <c r="K18" i="7"/>
  <c r="K39" i="7"/>
  <c r="K31" i="7"/>
  <c r="K22" i="7"/>
  <c r="K40" i="7"/>
  <c r="K33" i="7"/>
  <c r="I34" i="15"/>
  <c r="K17" i="7"/>
  <c r="I10" i="15"/>
  <c r="I46" i="15"/>
  <c r="I25" i="15"/>
  <c r="G25" i="15"/>
  <c r="I8" i="15"/>
  <c r="K19" i="7"/>
  <c r="K36" i="7"/>
  <c r="K26" i="7"/>
  <c r="K28" i="7"/>
  <c r="K35" i="7"/>
  <c r="I24" i="15"/>
  <c r="K24" i="7"/>
  <c r="K15" i="7"/>
  <c r="K34" i="7"/>
  <c r="K23" i="7"/>
  <c r="I20" i="15"/>
  <c r="K38" i="7"/>
  <c r="G20" i="15" l="1"/>
  <c r="I39" i="15"/>
  <c r="G39" i="15"/>
  <c r="I45" i="15"/>
  <c r="G45" i="15"/>
  <c r="G35" i="15"/>
  <c r="I22" i="15"/>
  <c r="G22" i="15"/>
  <c r="L34" i="15"/>
  <c r="I23" i="15"/>
  <c r="K24" i="15" s="1"/>
  <c r="G23" i="15"/>
  <c r="I44" i="15"/>
  <c r="G44" i="15"/>
  <c r="I15" i="15"/>
  <c r="I30" i="15"/>
  <c r="G32" i="15"/>
  <c r="I41" i="15"/>
  <c r="G41" i="15"/>
  <c r="G34" i="15"/>
  <c r="I38" i="15"/>
  <c r="G38" i="15"/>
  <c r="I6" i="15"/>
  <c r="I48" i="15"/>
  <c r="G48" i="15"/>
  <c r="G37" i="15"/>
  <c r="G24" i="15"/>
  <c r="G17" i="15"/>
  <c r="G26" i="15"/>
  <c r="I26" i="15"/>
  <c r="G46" i="15"/>
  <c r="I36" i="15"/>
  <c r="G36" i="15"/>
  <c r="I47" i="15"/>
  <c r="G47" i="15"/>
  <c r="I27" i="15"/>
  <c r="G27" i="15"/>
  <c r="G40" i="15"/>
  <c r="I40" i="15"/>
  <c r="G21" i="15"/>
  <c r="L16" i="15"/>
  <c r="I16" i="15"/>
  <c r="G30" i="15"/>
  <c r="G43" i="15"/>
  <c r="I43" i="15"/>
  <c r="I9" i="15"/>
  <c r="I11" i="15"/>
  <c r="I42" i="15"/>
  <c r="G42" i="15"/>
  <c r="I7" i="15"/>
  <c r="G29" i="15"/>
  <c r="K34" i="15" l="1"/>
  <c r="K46" i="15"/>
  <c r="K23" i="15"/>
  <c r="K16" i="15"/>
  <c r="K20" i="15"/>
  <c r="K25" i="15"/>
  <c r="K40" i="15"/>
  <c r="K30" i="15"/>
  <c r="K44" i="15"/>
  <c r="K38" i="15"/>
  <c r="K42" i="15"/>
  <c r="K43" i="15"/>
  <c r="K26" i="15"/>
  <c r="K48" i="15"/>
  <c r="L3" i="7"/>
  <c r="F3" i="7"/>
  <c r="M3" i="7"/>
  <c r="I3" i="7"/>
  <c r="G3" i="7"/>
  <c r="G11" i="7"/>
  <c r="F11" i="7"/>
  <c r="F24" i="7"/>
  <c r="F22" i="7"/>
  <c r="G10" i="7"/>
  <c r="F12" i="7"/>
  <c r="F36" i="7"/>
  <c r="F17" i="7"/>
  <c r="G6" i="7"/>
  <c r="F21" i="7"/>
  <c r="G9" i="7"/>
  <c r="F29" i="7"/>
  <c r="F18" i="7"/>
  <c r="F5" i="7"/>
  <c r="F13" i="7"/>
  <c r="F10" i="7"/>
  <c r="F8" i="7"/>
  <c r="G12" i="7"/>
  <c r="F7" i="7"/>
  <c r="F37" i="7"/>
  <c r="F20" i="7"/>
  <c r="F16" i="7"/>
  <c r="F4" i="7"/>
  <c r="F6" i="7"/>
  <c r="F30" i="7"/>
  <c r="F27" i="7"/>
  <c r="F39" i="7"/>
  <c r="F32" i="7"/>
  <c r="F38" i="7"/>
  <c r="G13" i="7"/>
  <c r="F28" i="7"/>
  <c r="G8" i="7"/>
  <c r="F23" i="7"/>
  <c r="G7" i="7"/>
  <c r="F26" i="7"/>
  <c r="G4" i="7"/>
  <c r="F34" i="7"/>
  <c r="F33" i="7"/>
  <c r="G5" i="7"/>
  <c r="F35" i="7"/>
  <c r="F31" i="7"/>
  <c r="F9" i="7"/>
  <c r="F19" i="7"/>
  <c r="F40" i="7"/>
  <c r="F14" i="7"/>
  <c r="F25" i="7"/>
  <c r="F15" i="7"/>
  <c r="K41" i="15"/>
  <c r="K39" i="15"/>
  <c r="K27" i="15"/>
  <c r="K36" i="15"/>
  <c r="K47" i="15"/>
  <c r="K29" i="15"/>
  <c r="K22" i="15"/>
  <c r="K45" i="15"/>
  <c r="G3" i="15" l="1"/>
  <c r="M3" i="15"/>
  <c r="I3" i="15"/>
  <c r="L3" i="15"/>
  <c r="F3" i="15"/>
  <c r="G11" i="15"/>
  <c r="F11" i="15"/>
  <c r="F30" i="15"/>
  <c r="F35" i="15"/>
  <c r="F29" i="15"/>
  <c r="G8" i="15"/>
  <c r="F20" i="15"/>
  <c r="F5" i="15"/>
  <c r="F25" i="15"/>
  <c r="F21" i="15"/>
  <c r="F10" i="15"/>
  <c r="F46" i="15"/>
  <c r="F8" i="15"/>
  <c r="F24" i="15"/>
  <c r="F37" i="15"/>
  <c r="G5" i="15"/>
  <c r="G10" i="15"/>
  <c r="F34" i="15"/>
  <c r="F38" i="15"/>
  <c r="F6" i="15"/>
  <c r="F47" i="15"/>
  <c r="F40" i="15"/>
  <c r="G13" i="15"/>
  <c r="G7" i="15"/>
  <c r="F4" i="15"/>
  <c r="F17" i="15"/>
  <c r="G9" i="15"/>
  <c r="F42" i="15"/>
  <c r="F44" i="15"/>
  <c r="F32" i="15"/>
  <c r="G6" i="15"/>
  <c r="F13" i="15"/>
  <c r="F7" i="15"/>
  <c r="F45" i="15"/>
  <c r="F22" i="15"/>
  <c r="F23" i="15"/>
  <c r="G15" i="15"/>
  <c r="F48" i="15"/>
  <c r="G4" i="15"/>
  <c r="F15" i="15"/>
  <c r="F26" i="15"/>
  <c r="F36" i="15"/>
  <c r="F27" i="15"/>
  <c r="F43" i="15"/>
  <c r="F9" i="15"/>
  <c r="F39" i="15"/>
  <c r="F41" i="15"/>
  <c r="J3" i="7"/>
  <c r="J29" i="7"/>
  <c r="K3" i="7"/>
  <c r="J27" i="7"/>
  <c r="J22" i="7"/>
  <c r="J21" i="7"/>
  <c r="J17" i="7"/>
  <c r="J7" i="7"/>
  <c r="J10" i="7"/>
  <c r="J19" i="7"/>
  <c r="J34" i="7"/>
  <c r="K6" i="7"/>
  <c r="J20" i="7"/>
  <c r="J36" i="7"/>
  <c r="J18" i="7"/>
  <c r="K9" i="7"/>
  <c r="J40" i="7"/>
  <c r="J26" i="7"/>
  <c r="K5" i="7"/>
  <c r="J9" i="7"/>
  <c r="J11" i="7"/>
  <c r="J15" i="7"/>
  <c r="J23" i="7"/>
  <c r="K13" i="7"/>
  <c r="J6" i="7"/>
  <c r="J24" i="7"/>
  <c r="J35" i="7"/>
  <c r="J38" i="7"/>
  <c r="J30" i="7"/>
  <c r="J37" i="7"/>
  <c r="J32" i="7"/>
  <c r="J39" i="7"/>
  <c r="K11" i="7"/>
  <c r="J28" i="7"/>
  <c r="J8" i="7"/>
  <c r="J13" i="7"/>
  <c r="J5" i="7"/>
  <c r="J31" i="7"/>
  <c r="K8" i="7"/>
  <c r="K10" i="7"/>
  <c r="J33" i="7"/>
  <c r="K7" i="7"/>
  <c r="J29" i="15" l="1"/>
  <c r="J28" i="15"/>
  <c r="J3" i="15"/>
  <c r="K3" i="15"/>
  <c r="J37" i="15"/>
  <c r="J35" i="15"/>
  <c r="J34" i="15"/>
  <c r="K10" i="15"/>
  <c r="J24" i="15"/>
  <c r="J20" i="15"/>
  <c r="K5" i="15"/>
  <c r="K8" i="15"/>
  <c r="J10" i="15"/>
  <c r="J5" i="15"/>
  <c r="J8" i="15"/>
  <c r="J25" i="15"/>
  <c r="J46" i="15"/>
  <c r="J11" i="15"/>
  <c r="J30" i="15"/>
  <c r="J42" i="15"/>
  <c r="J26" i="15"/>
  <c r="J39" i="15"/>
  <c r="J36" i="15"/>
  <c r="J23" i="15"/>
  <c r="K6" i="15"/>
  <c r="J27" i="15"/>
  <c r="K11" i="15"/>
  <c r="K9" i="15"/>
  <c r="K7" i="15"/>
  <c r="J43" i="15"/>
  <c r="J15" i="15"/>
  <c r="J40" i="15"/>
  <c r="J44" i="15"/>
  <c r="J9" i="15"/>
  <c r="J48" i="15"/>
  <c r="J41" i="15"/>
  <c r="J7" i="15"/>
  <c r="J47" i="15"/>
  <c r="J22" i="15"/>
  <c r="J16" i="15"/>
  <c r="J6" i="15"/>
  <c r="K15" i="15"/>
  <c r="J38" i="15"/>
  <c r="J45" i="15"/>
</calcChain>
</file>

<file path=xl/sharedStrings.xml><?xml version="1.0" encoding="utf-8"?>
<sst xmlns="http://schemas.openxmlformats.org/spreadsheetml/2006/main" count="657" uniqueCount="94">
  <si>
    <t>IQT Médio do
Sistema de Transporte</t>
  </si>
  <si>
    <t>Empresas</t>
  </si>
  <si>
    <t>Comitê do Sistema de Medição do Desempenho Organizacional - SMDO SPTrans</t>
  </si>
  <si>
    <t xml:space="preserve">Santa Brígida </t>
  </si>
  <si>
    <t xml:space="preserve">Gato Preto </t>
  </si>
  <si>
    <t>Sambaíba</t>
  </si>
  <si>
    <t xml:space="preserve">Sambaíba </t>
  </si>
  <si>
    <t xml:space="preserve">Ambiental  </t>
  </si>
  <si>
    <t>Express</t>
  </si>
  <si>
    <t xml:space="preserve">Express </t>
  </si>
  <si>
    <t xml:space="preserve">Mobibrasil </t>
  </si>
  <si>
    <t xml:space="preserve">Gatusa </t>
  </si>
  <si>
    <t>Transunião</t>
  </si>
  <si>
    <t>Alfa Rodobus</t>
  </si>
  <si>
    <t xml:space="preserve">Escala de Avaliação </t>
  </si>
  <si>
    <t>Ótimo - acima de 93</t>
  </si>
  <si>
    <t>Bom - entre 76 e 92,99</t>
  </si>
  <si>
    <t>Regular - entre 60 e 75,99</t>
  </si>
  <si>
    <t>Ruim - abaixo de 60</t>
  </si>
  <si>
    <t>Pêssego</t>
  </si>
  <si>
    <t>Transwolff</t>
  </si>
  <si>
    <t>A2</t>
  </si>
  <si>
    <t>Transcap</t>
  </si>
  <si>
    <t>Spencer</t>
  </si>
  <si>
    <t>Allibus</t>
  </si>
  <si>
    <t>Movebuss</t>
  </si>
  <si>
    <t>Consórcios/
Empresas</t>
  </si>
  <si>
    <t xml:space="preserve">Transppass </t>
  </si>
  <si>
    <t>Norte Buss</t>
  </si>
  <si>
    <t>Upbus</t>
  </si>
  <si>
    <t>KBPX</t>
  </si>
  <si>
    <t>Via Sudeste</t>
  </si>
  <si>
    <t>Grajaú</t>
  </si>
  <si>
    <t>Metrópole</t>
  </si>
  <si>
    <t>Campo Belo</t>
  </si>
  <si>
    <t>Passageiros Transportados - Mês</t>
  </si>
  <si>
    <t>IQT por Consórcio / Empresa</t>
  </si>
  <si>
    <t>Classificação no Sistema de Transporte (Empresa)</t>
  </si>
  <si>
    <t>Classificação no Sistema de Transporte (Consórcio)</t>
  </si>
  <si>
    <t>Consórcio Bandeirante</t>
  </si>
  <si>
    <t>RVTrans</t>
  </si>
  <si>
    <t>Consórcio Transvida</t>
  </si>
  <si>
    <t>Kuba</t>
  </si>
  <si>
    <t>Consórcio KBPX</t>
  </si>
  <si>
    <t>Consórcio Transnoroeste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</si>
  <si>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</si>
  <si>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</si>
  <si>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</si>
  <si>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</si>
  <si>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</si>
  <si>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</si>
  <si>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</si>
  <si>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</si>
  <si>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</si>
  <si>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AR0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</si>
  <si>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</si>
  <si>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</si>
  <si>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</si>
  <si>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</si>
  <si>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</si>
  <si>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</si>
  <si>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</si>
  <si>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</si>
  <si>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</si>
  <si>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</si>
  <si>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</si>
  <si>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</si>
  <si>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</si>
  <si>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</si>
  <si>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</si>
  <si>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</si>
  <si>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</si>
  <si>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</si>
  <si>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</si>
  <si>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</si>
  <si>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</si>
  <si>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</si>
  <si>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ESTRUTURAL</t>
  </si>
  <si>
    <t>DISTRIBUIÇÃO</t>
  </si>
  <si>
    <t>ARTICULAÇÃO
 REGIONAL</t>
  </si>
  <si>
    <t>Classificação no Regime de Contratação
(Consórcio)</t>
  </si>
  <si>
    <t>Classificação no Regime de Contratação
(Empresa)</t>
  </si>
  <si>
    <t>IQT Médio por Lote</t>
  </si>
  <si>
    <t>Lote</t>
  </si>
  <si>
    <t>IQT por Empresa</t>
  </si>
  <si>
    <t>Grupo</t>
  </si>
  <si>
    <t>IQT médio por Empresa</t>
  </si>
  <si>
    <t>ARTICULAÇÃO REGIONAL</t>
  </si>
  <si>
    <t>Sexto Ciclo de Avaliação - julho/2024</t>
  </si>
  <si>
    <t>Sexto Ciclo de Avaliação - Julho a Dezembro/2024</t>
  </si>
  <si>
    <t>Passageiros Transportados - média ciclo7</t>
  </si>
  <si>
    <t>Sexto Ciclo de Avaliação - agosto/2024</t>
  </si>
  <si>
    <t>Sexto Ciclo de Avaliação - setembro/2024</t>
  </si>
  <si>
    <t>Sexto Ciclo de Avaliação - outubro/2024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</si>
</sst>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1" fontId="2" fillId="0" borderId="0" xfId="0" applyNumberFormat="1" applyFont="1"/>
    <xf numFmtId="39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5" borderId="0" xfId="0" applyFont="1" applyFill="1"/>
    <xf numFmtId="0" fontId="2" fillId="7" borderId="0" xfId="0" applyFont="1" applyFill="1"/>
    <xf numFmtId="0" fontId="2" fillId="2" borderId="0" xfId="0" applyFont="1" applyFill="1"/>
    <xf numFmtId="0" fontId="2" fillId="3" borderId="0" xfId="0" applyFont="1" applyFill="1"/>
    <xf numFmtId="0" fontId="6" fillId="0" borderId="0" xfId="0" applyFont="1"/>
    <xf numFmtId="0" fontId="8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37" fontId="8" fillId="8" borderId="2" xfId="1" applyNumberFormat="1" applyFont="1" applyFill="1" applyBorder="1" applyAlignment="1">
      <alignment horizontal="center" vertical="center" wrapText="1"/>
    </xf>
    <xf numFmtId="37" fontId="8" fillId="8" borderId="2" xfId="0" applyNumberFormat="1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37" fontId="8" fillId="8" borderId="4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 wrapText="1"/>
    </xf>
    <xf numFmtId="3" fontId="8" fillId="8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37" fontId="8" fillId="8" borderId="21" xfId="1" applyNumberFormat="1" applyFont="1" applyFill="1" applyBorder="1" applyAlignment="1">
      <alignment horizontal="center" vertical="center" wrapText="1"/>
    </xf>
    <xf numFmtId="37" fontId="8" fillId="8" borderId="21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1" fontId="8" fillId="6" borderId="4" xfId="0" applyNumberFormat="1" applyFont="1" applyFill="1" applyBorder="1" applyAlignment="1">
      <alignment horizontal="center" vertical="center" wrapText="1"/>
    </xf>
    <xf numFmtId="1" fontId="8" fillId="6" borderId="6" xfId="0" applyNumberFormat="1" applyFont="1" applyFill="1" applyBorder="1" applyAlignment="1">
      <alignment horizontal="center" vertical="center" wrapText="1"/>
    </xf>
    <xf numFmtId="37" fontId="8" fillId="8" borderId="4" xfId="0" applyNumberFormat="1" applyFont="1" applyFill="1" applyBorder="1" applyAlignment="1">
      <alignment horizontal="center" vertical="center" wrapText="1"/>
    </xf>
    <xf numFmtId="37" fontId="8" fillId="8" borderId="6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 vertical="center" wrapText="1"/>
    </xf>
    <xf numFmtId="1" fontId="8" fillId="6" borderId="5" xfId="0" applyNumberFormat="1" applyFont="1" applyFill="1" applyBorder="1" applyAlignment="1">
      <alignment horizontal="center" vertical="center" wrapText="1"/>
    </xf>
    <xf numFmtId="37" fontId="8" fillId="8" borderId="5" xfId="0" applyNumberFormat="1" applyFont="1" applyFill="1" applyBorder="1" applyAlignment="1">
      <alignment horizontal="center" vertical="center" wrapText="1"/>
    </xf>
    <xf numFmtId="37" fontId="8" fillId="8" borderId="4" xfId="1" applyNumberFormat="1" applyFont="1" applyFill="1" applyBorder="1" applyAlignment="1">
      <alignment horizontal="center" vertical="center" wrapText="1"/>
    </xf>
    <xf numFmtId="37" fontId="8" fillId="8" borderId="6" xfId="1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39" fontId="7" fillId="4" borderId="4" xfId="1" applyNumberFormat="1" applyFont="1" applyFill="1" applyBorder="1" applyAlignment="1">
      <alignment horizontal="center" vertical="center" wrapText="1"/>
    </xf>
    <xf numFmtId="39" fontId="7" fillId="4" borderId="5" xfId="1" applyNumberFormat="1" applyFont="1" applyFill="1" applyBorder="1" applyAlignment="1">
      <alignment horizontal="center" vertical="center" wrapText="1"/>
    </xf>
    <xf numFmtId="39" fontId="7" fillId="4" borderId="9" xfId="1" applyNumberFormat="1" applyFont="1" applyFill="1" applyBorder="1" applyAlignment="1">
      <alignment horizontal="center" vertical="center" wrapText="1"/>
    </xf>
    <xf numFmtId="39" fontId="7" fillId="4" borderId="10" xfId="1" applyNumberFormat="1" applyFont="1" applyFill="1" applyBorder="1" applyAlignment="1">
      <alignment horizontal="center" vertical="center" wrapText="1"/>
    </xf>
    <xf numFmtId="39" fontId="7" fillId="4" borderId="11" xfId="1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37" fontId="8" fillId="8" borderId="21" xfId="0" applyNumberFormat="1" applyFont="1" applyFill="1" applyBorder="1" applyAlignment="1">
      <alignment horizontal="center" vertical="center" wrapText="1"/>
    </xf>
    <xf numFmtId="2" fontId="7" fillId="6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textRotation="255" wrapText="1"/>
    </xf>
    <xf numFmtId="0" fontId="5" fillId="8" borderId="21" xfId="0" applyFont="1" applyFill="1" applyBorder="1" applyAlignment="1">
      <alignment horizontal="center" vertical="center"/>
    </xf>
    <xf numFmtId="39" fontId="7" fillId="6" borderId="2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54"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9" defaultPivotStyle="PivotStyleLight16"/>
  <colors>
    <mruColors>
      <color rgb="FFEBF9F1"/>
      <color rgb="FFFEF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52C68-83E2-4667-845E-DA74EB636E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8426089-9C60-4016-9087-D0D0337E5D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C018CE0-A5BA-4F1D-88DB-9F24DE9CED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opLeftCell="A25" zoomScale="80" zoomScaleNormal="80" workbookViewId="0">
      <selection activeCell="I3" sqref="I3:I48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" width="18.85546875" style="1" customWidth="1"/>
    <col min="17" max="16384" width="18.85546875" style="1"/>
  </cols>
  <sheetData>
    <row r="1" spans="1:15" ht="12.75" x14ac:dyDescent="0.2">
      <c r="A1" s="60" t="s">
        <v>88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85</v>
      </c>
      <c r="B2" s="14" t="s">
        <v>83</v>
      </c>
      <c r="C2" s="14" t="s">
        <v>26</v>
      </c>
      <c r="D2" s="14" t="s">
        <v>1</v>
      </c>
      <c r="E2" s="14" t="s">
        <v>84</v>
      </c>
      <c r="F2" s="14" t="s">
        <v>37</v>
      </c>
      <c r="G2" s="14" t="s">
        <v>81</v>
      </c>
      <c r="H2" s="15" t="s">
        <v>35</v>
      </c>
      <c r="I2" s="14" t="s">
        <v>36</v>
      </c>
      <c r="J2" s="14" t="s">
        <v>38</v>
      </c>
      <c r="K2" s="14" t="s">
        <v>80</v>
      </c>
      <c r="L2" s="14" t="s">
        <v>82</v>
      </c>
      <c r="M2" s="16" t="s">
        <v>0</v>
      </c>
    </row>
    <row r="3" spans="1:15" ht="15" x14ac:dyDescent="0.2">
      <c r="A3" s="47" t="s">
        <v>77</v>
      </c>
      <c r="B3" s="37" t="s">
        <v>45</v>
      </c>
      <c r="C3" s="39" t="s">
        <v>39</v>
      </c>
      <c r="D3" s="13" t="s">
        <v>3</v>
      </c>
      <c r="E3" s="17">
        <v>87.56</v>
      </c>
      <c r="F3" s="18">
        <f>RANK(E3,$E$3:$E$48)</f>
        <v>8</v>
      </c>
      <c r="G3" s="18">
        <f>RANK(E3,$E$3:$E$15)</f>
        <v>4</v>
      </c>
      <c r="H3" s="18">
        <v>6986583</v>
      </c>
      <c r="I3" s="41">
        <f>SUMPRODUCT(E3:E4,H3:H4)/SUM(H3:H4)</f>
        <v>88.146829849688828</v>
      </c>
      <c r="J3" s="43">
        <f>RANK(I3,$I$3:$I$48)</f>
        <v>6</v>
      </c>
      <c r="K3" s="45">
        <f>RANK(I3,$I$3:$I$15)</f>
        <v>2</v>
      </c>
      <c r="L3" s="63">
        <f>SUMPRODUCT(E3:E15,H3:H15)/SUM(H3:H15)</f>
        <v>82.558111266940529</v>
      </c>
      <c r="M3" s="65">
        <f>SUMPRODUCT(E3:E48,H3:H48)/SUM(H3:H48)</f>
        <v>80.81149098482183</v>
      </c>
    </row>
    <row r="4" spans="1:15" ht="15" x14ac:dyDescent="0.2">
      <c r="A4" s="48"/>
      <c r="B4" s="38"/>
      <c r="C4" s="40"/>
      <c r="D4" s="13" t="s">
        <v>4</v>
      </c>
      <c r="E4" s="17">
        <v>91.88</v>
      </c>
      <c r="F4" s="18">
        <f>RANK(E4,$E$3:$E$48)</f>
        <v>5</v>
      </c>
      <c r="G4" s="18">
        <f t="shared" ref="G4:G15" si="0">RANK(E4,$E$3:$E$15)</f>
        <v>3</v>
      </c>
      <c r="H4" s="18">
        <v>1098245</v>
      </c>
      <c r="I4" s="42"/>
      <c r="J4" s="44"/>
      <c r="K4" s="46"/>
      <c r="L4" s="64"/>
      <c r="M4" s="66"/>
    </row>
    <row r="5" spans="1:15" ht="15" x14ac:dyDescent="0.2">
      <c r="A5" s="48"/>
      <c r="B5" s="22" t="s">
        <v>46</v>
      </c>
      <c r="C5" s="13" t="s">
        <v>5</v>
      </c>
      <c r="D5" s="13" t="s">
        <v>6</v>
      </c>
      <c r="E5" s="17">
        <v>78.98</v>
      </c>
      <c r="F5" s="18">
        <f t="shared" ref="F5:F48" si="1">RANK(E5,$E$3:$E$48)</f>
        <v>27</v>
      </c>
      <c r="G5" s="18">
        <f t="shared" si="0"/>
        <v>10</v>
      </c>
      <c r="H5" s="18">
        <v>6597186</v>
      </c>
      <c r="I5" s="17">
        <f t="shared" ref="I5:I10" si="2">+E5</f>
        <v>78.98</v>
      </c>
      <c r="J5" s="21">
        <f t="shared" ref="J5:J11" si="3">RANK(I5,$I$3:$I$48)</f>
        <v>23</v>
      </c>
      <c r="K5" s="19">
        <f t="shared" ref="K5:K11" si="4">RANK(I5,$I$3:$I$15)</f>
        <v>8</v>
      </c>
      <c r="L5" s="64"/>
      <c r="M5" s="66"/>
    </row>
    <row r="6" spans="1:15" ht="15" x14ac:dyDescent="0.2">
      <c r="A6" s="48"/>
      <c r="B6" s="22" t="s">
        <v>47</v>
      </c>
      <c r="C6" s="25" t="s">
        <v>33</v>
      </c>
      <c r="D6" s="25" t="s">
        <v>33</v>
      </c>
      <c r="E6" s="17">
        <v>73.83</v>
      </c>
      <c r="F6" s="18">
        <f t="shared" si="1"/>
        <v>34</v>
      </c>
      <c r="G6" s="18">
        <f t="shared" si="0"/>
        <v>11</v>
      </c>
      <c r="H6" s="18">
        <v>8128275</v>
      </c>
      <c r="I6" s="17">
        <f t="shared" si="2"/>
        <v>73.83</v>
      </c>
      <c r="J6" s="21">
        <f t="shared" si="3"/>
        <v>28</v>
      </c>
      <c r="K6" s="19">
        <f t="shared" si="4"/>
        <v>9</v>
      </c>
      <c r="L6" s="64"/>
      <c r="M6" s="66"/>
    </row>
    <row r="7" spans="1:15" ht="15" x14ac:dyDescent="0.2">
      <c r="A7" s="48"/>
      <c r="B7" s="22" t="s">
        <v>48</v>
      </c>
      <c r="C7" s="13" t="s">
        <v>31</v>
      </c>
      <c r="D7" s="13" t="s">
        <v>31</v>
      </c>
      <c r="E7" s="17">
        <v>79.239999999999995</v>
      </c>
      <c r="F7" s="18">
        <f t="shared" si="1"/>
        <v>26</v>
      </c>
      <c r="G7" s="18">
        <f t="shared" si="0"/>
        <v>9</v>
      </c>
      <c r="H7" s="18">
        <v>4523586</v>
      </c>
      <c r="I7" s="17">
        <f t="shared" si="2"/>
        <v>79.239999999999995</v>
      </c>
      <c r="J7" s="21">
        <f t="shared" si="3"/>
        <v>22</v>
      </c>
      <c r="K7" s="19">
        <f t="shared" si="4"/>
        <v>7</v>
      </c>
      <c r="L7" s="64"/>
      <c r="M7" s="66"/>
    </row>
    <row r="8" spans="1:15" ht="15" x14ac:dyDescent="0.2">
      <c r="A8" s="48"/>
      <c r="B8" s="22" t="s">
        <v>49</v>
      </c>
      <c r="C8" s="13" t="s">
        <v>10</v>
      </c>
      <c r="D8" s="13" t="s">
        <v>10</v>
      </c>
      <c r="E8" s="17">
        <v>82.81</v>
      </c>
      <c r="F8" s="18">
        <f t="shared" si="1"/>
        <v>16</v>
      </c>
      <c r="G8" s="18">
        <f t="shared" si="0"/>
        <v>5</v>
      </c>
      <c r="H8" s="18">
        <v>6025912</v>
      </c>
      <c r="I8" s="17">
        <f t="shared" si="2"/>
        <v>82.81</v>
      </c>
      <c r="J8" s="21">
        <f t="shared" si="3"/>
        <v>14</v>
      </c>
      <c r="K8" s="19">
        <f t="shared" si="4"/>
        <v>4</v>
      </c>
      <c r="L8" s="64"/>
      <c r="M8" s="66"/>
    </row>
    <row r="9" spans="1:15" ht="15" x14ac:dyDescent="0.2">
      <c r="A9" s="48"/>
      <c r="B9" s="22" t="s">
        <v>50</v>
      </c>
      <c r="C9" s="13" t="s">
        <v>32</v>
      </c>
      <c r="D9" s="13" t="s">
        <v>32</v>
      </c>
      <c r="E9" s="17">
        <v>80.510000000000005</v>
      </c>
      <c r="F9" s="18">
        <f t="shared" si="1"/>
        <v>22</v>
      </c>
      <c r="G9" s="18">
        <f t="shared" si="0"/>
        <v>6</v>
      </c>
      <c r="H9" s="18">
        <v>5794447</v>
      </c>
      <c r="I9" s="17">
        <f t="shared" si="2"/>
        <v>80.510000000000005</v>
      </c>
      <c r="J9" s="21">
        <f t="shared" si="3"/>
        <v>19</v>
      </c>
      <c r="K9" s="19">
        <f t="shared" si="4"/>
        <v>5</v>
      </c>
      <c r="L9" s="64"/>
      <c r="M9" s="66"/>
      <c r="N9" s="3"/>
    </row>
    <row r="10" spans="1:15" ht="15" x14ac:dyDescent="0.2">
      <c r="A10" s="48"/>
      <c r="B10" s="22" t="s">
        <v>51</v>
      </c>
      <c r="C10" s="13" t="s">
        <v>33</v>
      </c>
      <c r="D10" s="13" t="s">
        <v>33</v>
      </c>
      <c r="E10" s="17">
        <v>80.25</v>
      </c>
      <c r="F10" s="18">
        <f t="shared" si="1"/>
        <v>23</v>
      </c>
      <c r="G10" s="18">
        <f t="shared" si="0"/>
        <v>7</v>
      </c>
      <c r="H10" s="18">
        <v>6494549</v>
      </c>
      <c r="I10" s="17">
        <f t="shared" si="2"/>
        <v>80.25</v>
      </c>
      <c r="J10" s="21">
        <f t="shared" si="3"/>
        <v>20</v>
      </c>
      <c r="K10" s="19">
        <f t="shared" si="4"/>
        <v>6</v>
      </c>
      <c r="L10" s="64"/>
      <c r="M10" s="66"/>
    </row>
    <row r="11" spans="1:15" ht="15" x14ac:dyDescent="0.2">
      <c r="A11" s="48"/>
      <c r="B11" s="50" t="s">
        <v>52</v>
      </c>
      <c r="C11" s="39" t="s">
        <v>41</v>
      </c>
      <c r="D11" s="13" t="s">
        <v>34</v>
      </c>
      <c r="E11" s="17">
        <v>92.19</v>
      </c>
      <c r="F11" s="18">
        <f>RANK(E11,$E$3:$E$48)</f>
        <v>4</v>
      </c>
      <c r="G11" s="18">
        <f>RANK(E11,$E$3:$E$15)</f>
        <v>2</v>
      </c>
      <c r="H11" s="18">
        <v>6003863</v>
      </c>
      <c r="I11" s="41">
        <f>SUMPRODUCT(E11:E14,H11:H14)/SUM(H11:H14)</f>
        <v>87.811284189457453</v>
      </c>
      <c r="J11" s="43">
        <f t="shared" si="3"/>
        <v>7</v>
      </c>
      <c r="K11" s="45">
        <f t="shared" si="4"/>
        <v>3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v>79.290000000000006</v>
      </c>
      <c r="F13" s="18">
        <f t="shared" si="1"/>
        <v>25</v>
      </c>
      <c r="G13" s="18">
        <f t="shared" si="0"/>
        <v>8</v>
      </c>
      <c r="H13" s="18">
        <v>3085123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53</v>
      </c>
      <c r="C15" s="13" t="s">
        <v>11</v>
      </c>
      <c r="D15" s="13" t="s">
        <v>11</v>
      </c>
      <c r="E15" s="17">
        <v>96.97</v>
      </c>
      <c r="F15" s="18">
        <f t="shared" si="1"/>
        <v>1</v>
      </c>
      <c r="G15" s="18">
        <f t="shared" si="0"/>
        <v>1</v>
      </c>
      <c r="H15" s="18">
        <v>2912167</v>
      </c>
      <c r="I15" s="17">
        <f>+E15</f>
        <v>96.97</v>
      </c>
      <c r="J15" s="21">
        <f>RANK(I15,$I$3:$I$48)</f>
        <v>1</v>
      </c>
      <c r="K15" s="24">
        <f>RANK(I15,$I$3:$I$15)</f>
        <v>1</v>
      </c>
      <c r="L15" s="64"/>
      <c r="M15" s="66"/>
    </row>
    <row r="16" spans="1:15" ht="15" x14ac:dyDescent="0.25">
      <c r="A16" s="68" t="s">
        <v>79</v>
      </c>
      <c r="B16" s="50" t="s">
        <v>54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82.41</v>
      </c>
      <c r="J16" s="43">
        <f>RANK(I16:I19,$I$3:$I$48)</f>
        <v>15</v>
      </c>
      <c r="K16" s="45">
        <f>RANK(I16,$I$16:$I$33)</f>
        <v>7</v>
      </c>
      <c r="L16" s="35">
        <f>SUMPRODUCT(E16:E33,H16:H33)/SUM(H16:H33)</f>
        <v>83.347195087557537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v>82.41</v>
      </c>
      <c r="F17" s="18">
        <f>RANK(E17,$E$3:$E$48)</f>
        <v>17</v>
      </c>
      <c r="G17" s="18">
        <f>RANK(E17,$E$16:$E$33)</f>
        <v>8</v>
      </c>
      <c r="H17" s="18">
        <v>2034643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55</v>
      </c>
      <c r="C20" s="39" t="s">
        <v>39</v>
      </c>
      <c r="D20" s="13" t="s">
        <v>3</v>
      </c>
      <c r="E20" s="17">
        <v>95.72</v>
      </c>
      <c r="F20" s="18">
        <f t="shared" si="1"/>
        <v>3</v>
      </c>
      <c r="G20" s="18">
        <f>RANK(E20,$E$16:$E$33)</f>
        <v>1</v>
      </c>
      <c r="H20" s="18">
        <v>2319440</v>
      </c>
      <c r="I20" s="41">
        <f>SUMPRODUCT(E20:E21,H20:H21)/SUM(H20:H21)</f>
        <v>94.742658437370224</v>
      </c>
      <c r="J20" s="43">
        <f>RANK(I20,$I$3:$I$48)</f>
        <v>3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v>87.19</v>
      </c>
      <c r="F21" s="18">
        <f t="shared" si="1"/>
        <v>9</v>
      </c>
      <c r="G21" s="18">
        <f>RANK(E21,$E$16:$E$33)</f>
        <v>2</v>
      </c>
      <c r="H21" s="18">
        <v>300144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56</v>
      </c>
      <c r="C22" s="13" t="s">
        <v>5</v>
      </c>
      <c r="D22" s="13" t="s">
        <v>6</v>
      </c>
      <c r="E22" s="17">
        <v>80.900000000000006</v>
      </c>
      <c r="F22" s="18">
        <f t="shared" si="1"/>
        <v>21</v>
      </c>
      <c r="G22" s="18">
        <f t="shared" ref="G22:G32" si="5">RANK(E22,$E$16:$E$33)</f>
        <v>12</v>
      </c>
      <c r="H22" s="18">
        <v>7896110</v>
      </c>
      <c r="I22" s="17">
        <f t="shared" ref="I22:I27" si="6">+E22</f>
        <v>80.900000000000006</v>
      </c>
      <c r="J22" s="21">
        <f>RANK(I22,$I$3:$I$48)</f>
        <v>18</v>
      </c>
      <c r="K22" s="19">
        <f t="shared" ref="K22:K27" si="7">RANK(I22,$I$16:$I$33)</f>
        <v>10</v>
      </c>
      <c r="L22" s="36"/>
      <c r="M22" s="66"/>
    </row>
    <row r="23" spans="1:15" ht="15" x14ac:dyDescent="0.2">
      <c r="A23" s="69"/>
      <c r="B23" s="22" t="s">
        <v>57</v>
      </c>
      <c r="C23" s="25" t="s">
        <v>33</v>
      </c>
      <c r="D23" s="25" t="s">
        <v>33</v>
      </c>
      <c r="E23" s="17">
        <v>82.84</v>
      </c>
      <c r="F23" s="18">
        <f t="shared" si="1"/>
        <v>15</v>
      </c>
      <c r="G23" s="18">
        <f>RANK(E23,$E$16:$E$33)</f>
        <v>7</v>
      </c>
      <c r="H23" s="18">
        <v>6201367</v>
      </c>
      <c r="I23" s="17">
        <f t="shared" si="6"/>
        <v>82.84</v>
      </c>
      <c r="J23" s="21">
        <f>RANK(I23,$I$3:$I$48)</f>
        <v>13</v>
      </c>
      <c r="K23" s="19">
        <f t="shared" si="7"/>
        <v>6</v>
      </c>
      <c r="L23" s="36"/>
      <c r="M23" s="66"/>
    </row>
    <row r="24" spans="1:15" ht="15" x14ac:dyDescent="0.2">
      <c r="A24" s="69"/>
      <c r="B24" s="22" t="s">
        <v>58</v>
      </c>
      <c r="C24" s="13" t="s">
        <v>8</v>
      </c>
      <c r="D24" s="13" t="s">
        <v>9</v>
      </c>
      <c r="E24" s="17">
        <v>83.35</v>
      </c>
      <c r="F24" s="18">
        <f t="shared" si="1"/>
        <v>12</v>
      </c>
      <c r="G24" s="18">
        <f t="shared" si="5"/>
        <v>4</v>
      </c>
      <c r="H24" s="18">
        <v>6521667</v>
      </c>
      <c r="I24" s="17">
        <f t="shared" si="6"/>
        <v>83.35</v>
      </c>
      <c r="J24" s="21">
        <f t="shared" ref="J24:J48" si="8">RANK(I24,$I$3:$I$48)</f>
        <v>10</v>
      </c>
      <c r="K24" s="19">
        <f t="shared" si="7"/>
        <v>3</v>
      </c>
      <c r="L24" s="36"/>
      <c r="M24" s="66"/>
    </row>
    <row r="25" spans="1:15" ht="15" x14ac:dyDescent="0.2">
      <c r="A25" s="69"/>
      <c r="B25" s="22" t="s">
        <v>59</v>
      </c>
      <c r="C25" s="13" t="s">
        <v>31</v>
      </c>
      <c r="D25" s="13" t="s">
        <v>31</v>
      </c>
      <c r="E25" s="17">
        <v>85.65</v>
      </c>
      <c r="F25" s="18">
        <f t="shared" si="1"/>
        <v>10</v>
      </c>
      <c r="G25" s="18">
        <f t="shared" si="5"/>
        <v>3</v>
      </c>
      <c r="H25" s="18">
        <v>3610855</v>
      </c>
      <c r="I25" s="17">
        <f t="shared" si="6"/>
        <v>85.65</v>
      </c>
      <c r="J25" s="21">
        <f t="shared" si="8"/>
        <v>8</v>
      </c>
      <c r="K25" s="19">
        <f t="shared" si="7"/>
        <v>2</v>
      </c>
      <c r="L25" s="36"/>
      <c r="M25" s="66"/>
    </row>
    <row r="26" spans="1:15" ht="15" x14ac:dyDescent="0.2">
      <c r="A26" s="69"/>
      <c r="B26" s="22" t="s">
        <v>60</v>
      </c>
      <c r="C26" s="13" t="s">
        <v>10</v>
      </c>
      <c r="D26" s="13" t="s">
        <v>10</v>
      </c>
      <c r="E26" s="17">
        <v>82.05</v>
      </c>
      <c r="F26" s="18">
        <f t="shared" si="1"/>
        <v>19</v>
      </c>
      <c r="G26" s="18">
        <f t="shared" si="5"/>
        <v>10</v>
      </c>
      <c r="H26" s="18">
        <v>2519496</v>
      </c>
      <c r="I26" s="17">
        <f t="shared" si="6"/>
        <v>82.05</v>
      </c>
      <c r="J26" s="21">
        <f t="shared" si="8"/>
        <v>16</v>
      </c>
      <c r="K26" s="19">
        <f t="shared" si="7"/>
        <v>8</v>
      </c>
      <c r="L26" s="36"/>
      <c r="M26" s="66"/>
    </row>
    <row r="27" spans="1:15" ht="15" x14ac:dyDescent="0.2">
      <c r="A27" s="69"/>
      <c r="B27" s="37" t="s">
        <v>61</v>
      </c>
      <c r="C27" s="39" t="s">
        <v>43</v>
      </c>
      <c r="D27" s="13" t="s">
        <v>30</v>
      </c>
      <c r="E27" s="17">
        <v>83.17</v>
      </c>
      <c r="F27" s="18">
        <f t="shared" si="1"/>
        <v>13</v>
      </c>
      <c r="G27" s="18">
        <f t="shared" si="5"/>
        <v>5</v>
      </c>
      <c r="H27" s="18">
        <v>3061565</v>
      </c>
      <c r="I27" s="41">
        <f t="shared" si="6"/>
        <v>83.17</v>
      </c>
      <c r="J27" s="43">
        <f t="shared" si="8"/>
        <v>11</v>
      </c>
      <c r="K27" s="57">
        <f t="shared" si="7"/>
        <v>4</v>
      </c>
      <c r="L27" s="36"/>
      <c r="M27" s="66"/>
    </row>
    <row r="28" spans="1:15" ht="15" x14ac:dyDescent="0.25">
      <c r="A28" s="69"/>
      <c r="B28" s="38"/>
      <c r="C28" s="40"/>
      <c r="D28" s="13" t="s">
        <v>42</v>
      </c>
      <c r="E28"/>
      <c r="F28" s="18"/>
      <c r="G28" s="18"/>
      <c r="H28" s="18"/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62</v>
      </c>
      <c r="C29" s="13" t="s">
        <v>4</v>
      </c>
      <c r="D29" s="13" t="s">
        <v>4</v>
      </c>
      <c r="E29" s="17">
        <v>83.03</v>
      </c>
      <c r="F29" s="18">
        <f t="shared" si="1"/>
        <v>14</v>
      </c>
      <c r="G29" s="18">
        <f>RANK(E29,$E$16:$E$33)</f>
        <v>6</v>
      </c>
      <c r="H29" s="18">
        <v>2958342</v>
      </c>
      <c r="I29" s="17">
        <f>+E29</f>
        <v>83.03</v>
      </c>
      <c r="J29" s="21">
        <f t="shared" si="8"/>
        <v>12</v>
      </c>
      <c r="K29" s="19">
        <f>RANK(I29,$I$16:$I$33)</f>
        <v>5</v>
      </c>
      <c r="L29" s="36"/>
      <c r="M29" s="66"/>
    </row>
    <row r="30" spans="1:15" ht="15" x14ac:dyDescent="0.2">
      <c r="A30" s="69"/>
      <c r="B30" s="50" t="s">
        <v>63</v>
      </c>
      <c r="C30" s="39" t="s">
        <v>41</v>
      </c>
      <c r="D30" s="13" t="s">
        <v>34</v>
      </c>
      <c r="E30" s="17">
        <v>82.16</v>
      </c>
      <c r="F30" s="18">
        <f>RANK(E30,$E$3:$E$48)</f>
        <v>18</v>
      </c>
      <c r="G30" s="18">
        <f>RANK(E30,$E$16:$E$33)</f>
        <v>9</v>
      </c>
      <c r="H30" s="18">
        <v>2548731</v>
      </c>
      <c r="I30" s="41">
        <f>SUMPRODUCT(E30:E33,H30:H33)/SUM(H30:H33)</f>
        <v>81.64426522116517</v>
      </c>
      <c r="J30" s="43">
        <f>RANK(I30,$I$3:$I$48)</f>
        <v>17</v>
      </c>
      <c r="K30" s="45">
        <f>RANK(I30,$I$16:$I$33)</f>
        <v>9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v>81.17</v>
      </c>
      <c r="F32" s="18">
        <f t="shared" si="1"/>
        <v>20</v>
      </c>
      <c r="G32" s="18">
        <f t="shared" si="5"/>
        <v>11</v>
      </c>
      <c r="H32" s="18">
        <v>2771591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78</v>
      </c>
      <c r="B34" s="37" t="s">
        <v>64</v>
      </c>
      <c r="C34" s="39" t="s">
        <v>44</v>
      </c>
      <c r="D34" s="13" t="s">
        <v>28</v>
      </c>
      <c r="E34" s="17">
        <v>76.58</v>
      </c>
      <c r="F34" s="18">
        <f t="shared" si="1"/>
        <v>30</v>
      </c>
      <c r="G34" s="18">
        <f>RANK(E34,$E$34:$E$48)</f>
        <v>8</v>
      </c>
      <c r="H34" s="18">
        <v>8142145</v>
      </c>
      <c r="I34" s="41">
        <f>SUMPRODUCT(E34:E35,H34:H35)/SUM(H34:H35)</f>
        <v>76.394681566780022</v>
      </c>
      <c r="J34" s="43">
        <f t="shared" si="8"/>
        <v>26</v>
      </c>
      <c r="K34" s="45">
        <f>RANK(I34,$I$34:$I$48)</f>
        <v>8</v>
      </c>
      <c r="L34" s="35">
        <f>SUMPRODUCT(E34:E48,H34:H48)/SUM(H34:H48)</f>
        <v>77.920528884889833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v>75.52</v>
      </c>
      <c r="F35" s="18">
        <f t="shared" si="1"/>
        <v>32</v>
      </c>
      <c r="G35" s="18">
        <f t="shared" ref="G35:G48" si="9">RANK(E35,$E$34:$E$48)</f>
        <v>10</v>
      </c>
      <c r="H35" s="18">
        <v>1725073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65</v>
      </c>
      <c r="C36" s="39" t="s">
        <v>44</v>
      </c>
      <c r="D36" s="13" t="s">
        <v>28</v>
      </c>
      <c r="E36" s="17">
        <v>68.08</v>
      </c>
      <c r="F36" s="18">
        <f t="shared" si="1"/>
        <v>36</v>
      </c>
      <c r="G36" s="18">
        <f t="shared" si="9"/>
        <v>13</v>
      </c>
      <c r="H36" s="18">
        <v>4775518</v>
      </c>
      <c r="I36" s="41">
        <f>SUMPRODUCT(E36:E37,H36:H37)/SUM(H36:H37)</f>
        <v>69.996609956488726</v>
      </c>
      <c r="J36" s="43">
        <f t="shared" si="8"/>
        <v>29</v>
      </c>
      <c r="K36" s="45">
        <f>RANK(I36,$I$34:$I$48)</f>
        <v>10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v>75.47</v>
      </c>
      <c r="F37" s="18">
        <f t="shared" si="1"/>
        <v>33</v>
      </c>
      <c r="G37" s="18">
        <f t="shared" si="9"/>
        <v>11</v>
      </c>
      <c r="H37" s="18">
        <v>1672237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66</v>
      </c>
      <c r="C38" s="13" t="s">
        <v>12</v>
      </c>
      <c r="D38" s="13" t="s">
        <v>12</v>
      </c>
      <c r="E38" s="17">
        <v>68.48</v>
      </c>
      <c r="F38" s="18">
        <f t="shared" si="1"/>
        <v>35</v>
      </c>
      <c r="G38" s="18">
        <f t="shared" si="9"/>
        <v>12</v>
      </c>
      <c r="H38" s="18">
        <v>6177726</v>
      </c>
      <c r="I38" s="17">
        <f t="shared" ref="I38:I48" si="10">+E38</f>
        <v>68.48</v>
      </c>
      <c r="J38" s="21">
        <f t="shared" si="8"/>
        <v>30</v>
      </c>
      <c r="K38" s="20">
        <f>RANK(I38,$I$34:$I$48)</f>
        <v>11</v>
      </c>
      <c r="L38" s="36"/>
      <c r="M38" s="66"/>
      <c r="O38" s="4"/>
    </row>
    <row r="39" spans="1:15" ht="15" x14ac:dyDescent="0.2">
      <c r="A39" s="48"/>
      <c r="B39" s="22" t="s">
        <v>67</v>
      </c>
      <c r="C39" s="13" t="s">
        <v>29</v>
      </c>
      <c r="D39" s="13" t="s">
        <v>29</v>
      </c>
      <c r="E39" s="17">
        <v>88.61</v>
      </c>
      <c r="F39" s="18">
        <f t="shared" si="1"/>
        <v>7</v>
      </c>
      <c r="G39" s="18">
        <f t="shared" si="9"/>
        <v>3</v>
      </c>
      <c r="H39" s="18">
        <v>1657523</v>
      </c>
      <c r="I39" s="17">
        <f t="shared" si="10"/>
        <v>88.61</v>
      </c>
      <c r="J39" s="21">
        <f t="shared" si="8"/>
        <v>5</v>
      </c>
      <c r="K39" s="20">
        <f t="shared" ref="K39:K48" si="11">RANK(I39,$I$34:$I$48)</f>
        <v>3</v>
      </c>
      <c r="L39" s="36"/>
      <c r="M39" s="66"/>
      <c r="O39" s="4"/>
    </row>
    <row r="40" spans="1:15" ht="15" x14ac:dyDescent="0.2">
      <c r="A40" s="48"/>
      <c r="B40" s="22" t="s">
        <v>68</v>
      </c>
      <c r="C40" s="13" t="s">
        <v>19</v>
      </c>
      <c r="D40" s="13" t="s">
        <v>19</v>
      </c>
      <c r="E40" s="17">
        <v>83.43</v>
      </c>
      <c r="F40" s="18">
        <f t="shared" si="1"/>
        <v>11</v>
      </c>
      <c r="G40" s="18">
        <f t="shared" si="9"/>
        <v>4</v>
      </c>
      <c r="H40" s="18">
        <v>5520061</v>
      </c>
      <c r="I40" s="17">
        <f t="shared" si="10"/>
        <v>83.43</v>
      </c>
      <c r="J40" s="21">
        <f t="shared" si="8"/>
        <v>9</v>
      </c>
      <c r="K40" s="20">
        <f t="shared" si="11"/>
        <v>4</v>
      </c>
      <c r="L40" s="36"/>
      <c r="M40" s="66"/>
      <c r="O40" s="4"/>
    </row>
    <row r="41" spans="1:15" ht="15" x14ac:dyDescent="0.2">
      <c r="A41" s="48"/>
      <c r="B41" s="22" t="s">
        <v>69</v>
      </c>
      <c r="C41" s="13" t="s">
        <v>24</v>
      </c>
      <c r="D41" s="13" t="s">
        <v>24</v>
      </c>
      <c r="E41" s="17">
        <v>91.11</v>
      </c>
      <c r="F41" s="18">
        <f t="shared" si="1"/>
        <v>6</v>
      </c>
      <c r="G41" s="18">
        <f t="shared" si="9"/>
        <v>2</v>
      </c>
      <c r="H41" s="18">
        <v>9402770</v>
      </c>
      <c r="I41" s="17">
        <f t="shared" si="10"/>
        <v>91.11</v>
      </c>
      <c r="J41" s="21">
        <f t="shared" si="8"/>
        <v>4</v>
      </c>
      <c r="K41" s="20">
        <f t="shared" si="11"/>
        <v>2</v>
      </c>
      <c r="L41" s="36"/>
      <c r="M41" s="66"/>
      <c r="O41" s="4"/>
    </row>
    <row r="42" spans="1:15" ht="15" x14ac:dyDescent="0.2">
      <c r="A42" s="48"/>
      <c r="B42" s="22" t="s">
        <v>70</v>
      </c>
      <c r="C42" s="13" t="s">
        <v>12</v>
      </c>
      <c r="D42" s="13" t="s">
        <v>12</v>
      </c>
      <c r="E42" s="17">
        <v>66.55</v>
      </c>
      <c r="F42" s="18">
        <f t="shared" si="1"/>
        <v>37</v>
      </c>
      <c r="G42" s="18">
        <f t="shared" si="9"/>
        <v>14</v>
      </c>
      <c r="H42" s="18">
        <v>1227641</v>
      </c>
      <c r="I42" s="17">
        <f t="shared" si="10"/>
        <v>66.55</v>
      </c>
      <c r="J42" s="21">
        <f t="shared" si="8"/>
        <v>31</v>
      </c>
      <c r="K42" s="20">
        <f t="shared" si="11"/>
        <v>12</v>
      </c>
      <c r="L42" s="36"/>
      <c r="M42" s="66"/>
      <c r="O42" s="4"/>
    </row>
    <row r="43" spans="1:15" ht="15" x14ac:dyDescent="0.2">
      <c r="A43" s="48"/>
      <c r="B43" s="22" t="s">
        <v>71</v>
      </c>
      <c r="C43" s="13" t="s">
        <v>25</v>
      </c>
      <c r="D43" s="13" t="s">
        <v>25</v>
      </c>
      <c r="E43" s="17">
        <v>80.12</v>
      </c>
      <c r="F43" s="18">
        <f t="shared" si="1"/>
        <v>24</v>
      </c>
      <c r="G43" s="18">
        <f t="shared" si="9"/>
        <v>5</v>
      </c>
      <c r="H43" s="18">
        <v>6898031</v>
      </c>
      <c r="I43" s="17">
        <f t="shared" si="10"/>
        <v>80.12</v>
      </c>
      <c r="J43" s="21">
        <f t="shared" si="8"/>
        <v>21</v>
      </c>
      <c r="K43" s="20">
        <f t="shared" si="11"/>
        <v>5</v>
      </c>
      <c r="L43" s="36"/>
      <c r="M43" s="66"/>
      <c r="O43" s="4"/>
    </row>
    <row r="44" spans="1:15" ht="15" x14ac:dyDescent="0.2">
      <c r="A44" s="48"/>
      <c r="B44" s="22" t="s">
        <v>72</v>
      </c>
      <c r="C44" s="13" t="s">
        <v>21</v>
      </c>
      <c r="D44" s="13" t="s">
        <v>21</v>
      </c>
      <c r="E44" s="17">
        <v>62.72</v>
      </c>
      <c r="F44" s="18">
        <f t="shared" si="1"/>
        <v>38</v>
      </c>
      <c r="G44" s="18">
        <f t="shared" si="9"/>
        <v>15</v>
      </c>
      <c r="H44" s="18">
        <v>5427623</v>
      </c>
      <c r="I44" s="17">
        <f t="shared" si="10"/>
        <v>62.72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73</v>
      </c>
      <c r="C45" s="13" t="s">
        <v>20</v>
      </c>
      <c r="D45" s="13" t="s">
        <v>20</v>
      </c>
      <c r="E45" s="17">
        <v>78.77</v>
      </c>
      <c r="F45" s="18">
        <f t="shared" si="1"/>
        <v>28</v>
      </c>
      <c r="G45" s="18">
        <f t="shared" si="9"/>
        <v>6</v>
      </c>
      <c r="H45" s="18">
        <v>7956201</v>
      </c>
      <c r="I45" s="17">
        <f t="shared" si="10"/>
        <v>78.77</v>
      </c>
      <c r="J45" s="21">
        <f t="shared" si="8"/>
        <v>24</v>
      </c>
      <c r="K45" s="20">
        <f t="shared" si="11"/>
        <v>6</v>
      </c>
      <c r="L45" s="36"/>
      <c r="M45" s="66"/>
      <c r="O45" s="4"/>
    </row>
    <row r="46" spans="1:15" ht="15" x14ac:dyDescent="0.2">
      <c r="A46" s="48"/>
      <c r="B46" s="22" t="s">
        <v>74</v>
      </c>
      <c r="C46" s="13" t="s">
        <v>20</v>
      </c>
      <c r="D46" s="13" t="s">
        <v>20</v>
      </c>
      <c r="E46" s="17">
        <v>75.790000000000006</v>
      </c>
      <c r="F46" s="18">
        <f t="shared" si="1"/>
        <v>31</v>
      </c>
      <c r="G46" s="18">
        <f t="shared" si="9"/>
        <v>9</v>
      </c>
      <c r="H46" s="18">
        <v>6304247</v>
      </c>
      <c r="I46" s="17">
        <f t="shared" si="10"/>
        <v>75.790000000000006</v>
      </c>
      <c r="J46" s="21">
        <f t="shared" si="8"/>
        <v>27</v>
      </c>
      <c r="K46" s="20">
        <f t="shared" si="11"/>
        <v>9</v>
      </c>
      <c r="L46" s="36"/>
      <c r="M46" s="66"/>
      <c r="O46" s="4"/>
    </row>
    <row r="47" spans="1:15" ht="15" x14ac:dyDescent="0.2">
      <c r="A47" s="48"/>
      <c r="B47" s="22" t="s">
        <v>75</v>
      </c>
      <c r="C47" s="13" t="s">
        <v>22</v>
      </c>
      <c r="D47" s="13" t="s">
        <v>22</v>
      </c>
      <c r="E47" s="17">
        <v>78.63</v>
      </c>
      <c r="F47" s="18">
        <f t="shared" si="1"/>
        <v>29</v>
      </c>
      <c r="G47" s="18">
        <f t="shared" si="9"/>
        <v>7</v>
      </c>
      <c r="H47" s="18">
        <v>3311872</v>
      </c>
      <c r="I47" s="17">
        <f t="shared" si="10"/>
        <v>78.63</v>
      </c>
      <c r="J47" s="21">
        <f t="shared" si="8"/>
        <v>25</v>
      </c>
      <c r="K47" s="20">
        <f t="shared" si="11"/>
        <v>7</v>
      </c>
      <c r="L47" s="36"/>
      <c r="M47" s="66"/>
      <c r="O47" s="4"/>
    </row>
    <row r="48" spans="1:15" ht="15" x14ac:dyDescent="0.2">
      <c r="A48" s="49"/>
      <c r="B48" s="22" t="s">
        <v>76</v>
      </c>
      <c r="C48" s="13" t="s">
        <v>13</v>
      </c>
      <c r="D48" s="13" t="s">
        <v>13</v>
      </c>
      <c r="E48" s="17">
        <v>95.79</v>
      </c>
      <c r="F48" s="18">
        <f t="shared" si="1"/>
        <v>2</v>
      </c>
      <c r="G48" s="18">
        <f t="shared" si="9"/>
        <v>1</v>
      </c>
      <c r="H48" s="18">
        <v>2122778</v>
      </c>
      <c r="I48" s="17">
        <f t="shared" si="10"/>
        <v>95.79</v>
      </c>
      <c r="J48" s="21">
        <f t="shared" si="8"/>
        <v>2</v>
      </c>
      <c r="K48" s="20">
        <f t="shared" si="11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27 E29:E30 E32 E34:E48 I34:I48 L3:M3 L34">
    <cfRule type="cellIs" dxfId="53" priority="76" operator="between">
      <formula>75.99</formula>
      <formula>93</formula>
    </cfRule>
  </conditionalFormatting>
  <conditionalFormatting sqref="E3:E11 E13 E15 E17 E20:E27 E29:E30 E32 E34:E48">
    <cfRule type="cellIs" dxfId="52" priority="5" operator="greaterThan">
      <formula>93</formula>
    </cfRule>
  </conditionalFormatting>
  <conditionalFormatting sqref="E3:E11 I3:I48 E13 E15 E17 E20:E27 E29:E30 E32 E34:E48">
    <cfRule type="cellIs" dxfId="51" priority="3" operator="lessThan">
      <formula>60</formula>
    </cfRule>
    <cfRule type="cellIs" dxfId="50" priority="4" operator="between">
      <formula>59.99</formula>
      <formula>76</formula>
    </cfRule>
  </conditionalFormatting>
  <conditionalFormatting sqref="I3:I48">
    <cfRule type="cellIs" dxfId="49" priority="1" operator="between">
      <formula>75.99</formula>
      <formula>93</formula>
    </cfRule>
    <cfRule type="cellIs" dxfId="48" priority="2" operator="greaterThan">
      <formula>93</formula>
    </cfRule>
  </conditionalFormatting>
  <conditionalFormatting sqref="L3:M3">
    <cfRule type="cellIs" dxfId="47" priority="118" operator="lessThan">
      <formula>59.99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84D8-72AD-44BA-B562-674B4CAE462D}">
  <dimension ref="A1:O60"/>
  <sheetViews>
    <sheetView topLeftCell="B25" zoomScale="80" zoomScaleNormal="80" workbookViewId="0">
      <selection activeCell="I3" sqref="I3:I48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85</v>
      </c>
      <c r="B2" s="14" t="s">
        <v>83</v>
      </c>
      <c r="C2" s="14" t="s">
        <v>26</v>
      </c>
      <c r="D2" s="14" t="s">
        <v>1</v>
      </c>
      <c r="E2" s="14" t="s">
        <v>84</v>
      </c>
      <c r="F2" s="14" t="s">
        <v>37</v>
      </c>
      <c r="G2" s="14" t="s">
        <v>81</v>
      </c>
      <c r="H2" s="15" t="s">
        <v>35</v>
      </c>
      <c r="I2" s="14" t="s">
        <v>36</v>
      </c>
      <c r="J2" s="14" t="s">
        <v>38</v>
      </c>
      <c r="K2" s="14" t="s">
        <v>80</v>
      </c>
      <c r="L2" s="14" t="s">
        <v>82</v>
      </c>
      <c r="M2" s="16" t="s">
        <v>0</v>
      </c>
    </row>
    <row r="3" spans="1:15" ht="15" x14ac:dyDescent="0.2">
      <c r="A3" s="47" t="s">
        <v>77</v>
      </c>
      <c r="B3" s="37" t="s">
        <v>45</v>
      </c>
      <c r="C3" s="39" t="s">
        <v>39</v>
      </c>
      <c r="D3" s="13" t="s">
        <v>3</v>
      </c>
      <c r="E3" s="17">
        <v>95.15</v>
      </c>
      <c r="F3" s="18">
        <f>RANK(E3,$E$3:$E$48)</f>
        <v>2</v>
      </c>
      <c r="G3" s="18">
        <f>RANK(E3,$E$3:$E$15)</f>
        <v>1</v>
      </c>
      <c r="H3" s="18">
        <v>7735871</v>
      </c>
      <c r="I3" s="41">
        <f>SUMPRODUCT(E3:E4,H3:H4)/SUM(H3:H4)</f>
        <v>94.513729379859072</v>
      </c>
      <c r="J3" s="43">
        <f>RANK(I3,$I$3:$I$48)</f>
        <v>2</v>
      </c>
      <c r="K3" s="45">
        <f>RANK(I3,$I$3:$I$15)</f>
        <v>1</v>
      </c>
      <c r="L3" s="63">
        <f>SUMPRODUCT(E3:E15,H3:H15)/SUM(H3:H15)</f>
        <v>82.910478682010321</v>
      </c>
      <c r="M3" s="65">
        <f>SUMPRODUCT(E3:E48,H3:H48)/SUM(H3:H48)</f>
        <v>78.64872333356827</v>
      </c>
    </row>
    <row r="4" spans="1:15" ht="15" x14ac:dyDescent="0.2">
      <c r="A4" s="48"/>
      <c r="B4" s="38"/>
      <c r="C4" s="40"/>
      <c r="D4" s="13" t="s">
        <v>4</v>
      </c>
      <c r="E4" s="17">
        <v>90.49</v>
      </c>
      <c r="F4" s="18">
        <f>RANK(E4,$E$3:$E$48)</f>
        <v>5</v>
      </c>
      <c r="G4" s="18">
        <f t="shared" ref="G4:G15" si="0">RANK(E4,$E$3:$E$15)</f>
        <v>3</v>
      </c>
      <c r="H4" s="18">
        <v>1223270</v>
      </c>
      <c r="I4" s="42"/>
      <c r="J4" s="44"/>
      <c r="K4" s="46"/>
      <c r="L4" s="64"/>
      <c r="M4" s="66"/>
    </row>
    <row r="5" spans="1:15" ht="15" x14ac:dyDescent="0.2">
      <c r="A5" s="48"/>
      <c r="B5" s="22" t="s">
        <v>46</v>
      </c>
      <c r="C5" s="13" t="s">
        <v>5</v>
      </c>
      <c r="D5" s="13" t="s">
        <v>6</v>
      </c>
      <c r="E5" s="17">
        <v>78.150000000000006</v>
      </c>
      <c r="F5" s="18">
        <f t="shared" ref="F5:F48" si="1">RANK(E5,$E$3:$E$48)</f>
        <v>21</v>
      </c>
      <c r="G5" s="18">
        <f t="shared" si="0"/>
        <v>8</v>
      </c>
      <c r="H5" s="18">
        <v>7330010</v>
      </c>
      <c r="I5" s="17">
        <f t="shared" ref="I5:I10" si="2">+E5</f>
        <v>78.150000000000006</v>
      </c>
      <c r="J5" s="21">
        <f t="shared" ref="J5:J11" si="3">RANK(I5,$I$3:$I$48)</f>
        <v>19</v>
      </c>
      <c r="K5" s="19">
        <f t="shared" ref="K5:K11" si="4">RANK(I5,$I$3:$I$15)</f>
        <v>7</v>
      </c>
      <c r="L5" s="64"/>
      <c r="M5" s="66"/>
    </row>
    <row r="6" spans="1:15" ht="15" x14ac:dyDescent="0.2">
      <c r="A6" s="48"/>
      <c r="B6" s="22" t="s">
        <v>47</v>
      </c>
      <c r="C6" s="25" t="s">
        <v>33</v>
      </c>
      <c r="D6" s="25" t="s">
        <v>33</v>
      </c>
      <c r="E6" s="17">
        <v>76.61</v>
      </c>
      <c r="F6" s="18">
        <f t="shared" si="1"/>
        <v>26</v>
      </c>
      <c r="G6" s="18">
        <f t="shared" si="0"/>
        <v>11</v>
      </c>
      <c r="H6" s="18">
        <v>8730216</v>
      </c>
      <c r="I6" s="17">
        <f t="shared" si="2"/>
        <v>76.61</v>
      </c>
      <c r="J6" s="21">
        <f t="shared" si="3"/>
        <v>22</v>
      </c>
      <c r="K6" s="19">
        <f t="shared" si="4"/>
        <v>9</v>
      </c>
      <c r="L6" s="64"/>
      <c r="M6" s="66"/>
    </row>
    <row r="7" spans="1:15" ht="15" x14ac:dyDescent="0.2">
      <c r="A7" s="48"/>
      <c r="B7" s="22" t="s">
        <v>48</v>
      </c>
      <c r="C7" s="13" t="s">
        <v>31</v>
      </c>
      <c r="D7" s="13" t="s">
        <v>31</v>
      </c>
      <c r="E7" s="17">
        <v>81.45</v>
      </c>
      <c r="F7" s="18">
        <f t="shared" si="1"/>
        <v>16</v>
      </c>
      <c r="G7" s="18">
        <f t="shared" si="0"/>
        <v>6</v>
      </c>
      <c r="H7" s="18">
        <v>4952961</v>
      </c>
      <c r="I7" s="17">
        <f t="shared" si="2"/>
        <v>81.45</v>
      </c>
      <c r="J7" s="21">
        <f t="shared" si="3"/>
        <v>14</v>
      </c>
      <c r="K7" s="19">
        <f t="shared" si="4"/>
        <v>5</v>
      </c>
      <c r="L7" s="64"/>
      <c r="M7" s="66"/>
    </row>
    <row r="8" spans="1:15" ht="15" x14ac:dyDescent="0.2">
      <c r="A8" s="48"/>
      <c r="B8" s="22" t="s">
        <v>49</v>
      </c>
      <c r="C8" s="13" t="s">
        <v>10</v>
      </c>
      <c r="D8" s="13" t="s">
        <v>10</v>
      </c>
      <c r="E8" s="17">
        <v>82.57</v>
      </c>
      <c r="F8" s="18">
        <f t="shared" si="1"/>
        <v>14</v>
      </c>
      <c r="G8" s="18">
        <f t="shared" si="0"/>
        <v>5</v>
      </c>
      <c r="H8" s="18">
        <v>6679972</v>
      </c>
      <c r="I8" s="17">
        <f t="shared" si="2"/>
        <v>82.57</v>
      </c>
      <c r="J8" s="21">
        <f t="shared" si="3"/>
        <v>12</v>
      </c>
      <c r="K8" s="19">
        <f t="shared" si="4"/>
        <v>4</v>
      </c>
      <c r="L8" s="64"/>
      <c r="M8" s="66"/>
    </row>
    <row r="9" spans="1:15" ht="15" x14ac:dyDescent="0.2">
      <c r="A9" s="48"/>
      <c r="B9" s="22" t="s">
        <v>50</v>
      </c>
      <c r="C9" s="13" t="s">
        <v>32</v>
      </c>
      <c r="D9" s="13" t="s">
        <v>32</v>
      </c>
      <c r="E9" s="17">
        <v>78.06</v>
      </c>
      <c r="F9" s="18">
        <f t="shared" si="1"/>
        <v>22</v>
      </c>
      <c r="G9" s="18">
        <f t="shared" si="0"/>
        <v>9</v>
      </c>
      <c r="H9" s="18">
        <v>6344374</v>
      </c>
      <c r="I9" s="17">
        <f t="shared" si="2"/>
        <v>78.06</v>
      </c>
      <c r="J9" s="21">
        <f t="shared" si="3"/>
        <v>20</v>
      </c>
      <c r="K9" s="19">
        <f t="shared" si="4"/>
        <v>8</v>
      </c>
      <c r="L9" s="64"/>
      <c r="M9" s="66"/>
      <c r="N9" s="3"/>
    </row>
    <row r="10" spans="1:15" ht="15" x14ac:dyDescent="0.2">
      <c r="A10" s="48"/>
      <c r="B10" s="22" t="s">
        <v>51</v>
      </c>
      <c r="C10" s="13" t="s">
        <v>33</v>
      </c>
      <c r="D10" s="13" t="s">
        <v>33</v>
      </c>
      <c r="E10" s="17">
        <v>79.569999999999993</v>
      </c>
      <c r="F10" s="18">
        <f t="shared" si="1"/>
        <v>18</v>
      </c>
      <c r="G10" s="18">
        <f t="shared" si="0"/>
        <v>7</v>
      </c>
      <c r="H10" s="18">
        <v>7063223</v>
      </c>
      <c r="I10" s="17">
        <f t="shared" si="2"/>
        <v>79.569999999999993</v>
      </c>
      <c r="J10" s="21">
        <f t="shared" si="3"/>
        <v>16</v>
      </c>
      <c r="K10" s="19">
        <f t="shared" si="4"/>
        <v>6</v>
      </c>
      <c r="L10" s="64"/>
      <c r="M10" s="66"/>
    </row>
    <row r="11" spans="1:15" ht="15" x14ac:dyDescent="0.2">
      <c r="A11" s="48"/>
      <c r="B11" s="50" t="s">
        <v>52</v>
      </c>
      <c r="C11" s="39" t="s">
        <v>41</v>
      </c>
      <c r="D11" s="13" t="s">
        <v>34</v>
      </c>
      <c r="E11" s="17">
        <v>90.79</v>
      </c>
      <c r="F11" s="18">
        <f>RANK(E11,$E$3:$E$48)</f>
        <v>4</v>
      </c>
      <c r="G11" s="18">
        <f>RANK(E11,$E$3:$E$15)</f>
        <v>2</v>
      </c>
      <c r="H11" s="18">
        <v>6522597</v>
      </c>
      <c r="I11" s="41">
        <f>SUMPRODUCT(E11:E14,H11:H14)/SUM(H11:H14)</f>
        <v>86.010127917815439</v>
      </c>
      <c r="J11" s="43">
        <f t="shared" si="3"/>
        <v>6</v>
      </c>
      <c r="K11" s="45">
        <f t="shared" si="4"/>
        <v>3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v>76.69</v>
      </c>
      <c r="F13" s="18">
        <f t="shared" si="1"/>
        <v>25</v>
      </c>
      <c r="G13" s="18">
        <f t="shared" si="0"/>
        <v>10</v>
      </c>
      <c r="H13" s="18">
        <v>3345145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53</v>
      </c>
      <c r="C15" s="13" t="s">
        <v>11</v>
      </c>
      <c r="D15" s="13" t="s">
        <v>11</v>
      </c>
      <c r="E15" s="17">
        <v>89.16</v>
      </c>
      <c r="F15" s="18">
        <f t="shared" si="1"/>
        <v>6</v>
      </c>
      <c r="G15" s="18">
        <f t="shared" si="0"/>
        <v>4</v>
      </c>
      <c r="H15" s="18">
        <v>3077528</v>
      </c>
      <c r="I15" s="17">
        <f>+E15</f>
        <v>89.16</v>
      </c>
      <c r="J15" s="21">
        <f>RANK(I15,$I$3:$I$48)</f>
        <v>4</v>
      </c>
      <c r="K15" s="24">
        <f>RANK(I15,$I$3:$I$15)</f>
        <v>2</v>
      </c>
      <c r="L15" s="64"/>
      <c r="M15" s="66"/>
    </row>
    <row r="16" spans="1:15" ht="15" x14ac:dyDescent="0.25">
      <c r="A16" s="68" t="s">
        <v>79</v>
      </c>
      <c r="B16" s="50" t="s">
        <v>54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82.04</v>
      </c>
      <c r="J16" s="43">
        <f>RANK(I16:I19,$I$3:$I$48)</f>
        <v>13</v>
      </c>
      <c r="K16" s="45">
        <f>RANK(I16,$I$16:$I$33)</f>
        <v>7</v>
      </c>
      <c r="L16" s="35">
        <f>SUMPRODUCT(E16:E33,H16:H33)/SUM(H16:H33)</f>
        <v>80.787306436688766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v>82.04</v>
      </c>
      <c r="F17" s="18">
        <f>RANK(E17,$E$3:$E$48)</f>
        <v>15</v>
      </c>
      <c r="G17" s="18">
        <f>RANK(E17,$E$16:$E$33)</f>
        <v>8</v>
      </c>
      <c r="H17" s="18">
        <v>2249913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55</v>
      </c>
      <c r="C20" s="39" t="s">
        <v>39</v>
      </c>
      <c r="D20" s="13" t="s">
        <v>3</v>
      </c>
      <c r="E20" s="17">
        <v>92.57</v>
      </c>
      <c r="F20" s="18">
        <f t="shared" si="1"/>
        <v>3</v>
      </c>
      <c r="G20" s="18">
        <f>RANK(E20,$E$16:$E$33)</f>
        <v>1</v>
      </c>
      <c r="H20" s="18">
        <v>2605370</v>
      </c>
      <c r="I20" s="41">
        <f>SUMPRODUCT(E20:E21,H20:H21)/SUM(H20:H21)</f>
        <v>91.73103957838525</v>
      </c>
      <c r="J20" s="43">
        <f>RANK(I20,$I$3:$I$48)</f>
        <v>3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v>85.05</v>
      </c>
      <c r="F21" s="18">
        <f t="shared" si="1"/>
        <v>9</v>
      </c>
      <c r="G21" s="18">
        <f>RANK(E21,$E$16:$E$33)</f>
        <v>3</v>
      </c>
      <c r="H21" s="18">
        <v>327165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56</v>
      </c>
      <c r="C22" s="13" t="s">
        <v>5</v>
      </c>
      <c r="D22" s="13" t="s">
        <v>6</v>
      </c>
      <c r="E22" s="17">
        <v>73.349999999999994</v>
      </c>
      <c r="F22" s="18">
        <f t="shared" si="1"/>
        <v>32</v>
      </c>
      <c r="G22" s="18">
        <f t="shared" ref="G22:G32" si="5">RANK(E22,$E$16:$E$33)</f>
        <v>12</v>
      </c>
      <c r="H22" s="18">
        <v>8872348</v>
      </c>
      <c r="I22" s="17">
        <f t="shared" ref="I22:I27" si="6">+E22</f>
        <v>73.349999999999994</v>
      </c>
      <c r="J22" s="21">
        <f>RANK(I22,$I$3:$I$48)</f>
        <v>26</v>
      </c>
      <c r="K22" s="19">
        <f t="shared" ref="K22:K27" si="7">RANK(I22,$I$16:$I$33)</f>
        <v>10</v>
      </c>
      <c r="L22" s="36"/>
      <c r="M22" s="66"/>
    </row>
    <row r="23" spans="1:15" ht="15" x14ac:dyDescent="0.2">
      <c r="A23" s="69"/>
      <c r="B23" s="22" t="s">
        <v>57</v>
      </c>
      <c r="C23" s="25" t="s">
        <v>33</v>
      </c>
      <c r="D23" s="25" t="s">
        <v>33</v>
      </c>
      <c r="E23" s="17">
        <v>84.78</v>
      </c>
      <c r="F23" s="18">
        <f t="shared" si="1"/>
        <v>10</v>
      </c>
      <c r="G23" s="18">
        <f>RANK(E23,$E$16:$E$33)</f>
        <v>4</v>
      </c>
      <c r="H23" s="18">
        <v>6963984</v>
      </c>
      <c r="I23" s="17">
        <f t="shared" si="6"/>
        <v>84.78</v>
      </c>
      <c r="J23" s="21">
        <f>RANK(I23,$I$3:$I$48)</f>
        <v>8</v>
      </c>
      <c r="K23" s="19">
        <f t="shared" si="7"/>
        <v>3</v>
      </c>
      <c r="L23" s="36"/>
      <c r="M23" s="66"/>
    </row>
    <row r="24" spans="1:15" ht="15" x14ac:dyDescent="0.2">
      <c r="A24" s="69"/>
      <c r="B24" s="22" t="s">
        <v>58</v>
      </c>
      <c r="C24" s="13" t="s">
        <v>8</v>
      </c>
      <c r="D24" s="13" t="s">
        <v>9</v>
      </c>
      <c r="E24" s="17">
        <v>77.33</v>
      </c>
      <c r="F24" s="18">
        <f t="shared" si="1"/>
        <v>24</v>
      </c>
      <c r="G24" s="18">
        <f t="shared" si="5"/>
        <v>10</v>
      </c>
      <c r="H24" s="18">
        <v>7415560</v>
      </c>
      <c r="I24" s="17">
        <f t="shared" si="6"/>
        <v>77.33</v>
      </c>
      <c r="J24" s="21">
        <f t="shared" ref="J24:J48" si="8">RANK(I24,$I$3:$I$48)</f>
        <v>21</v>
      </c>
      <c r="K24" s="19">
        <f t="shared" si="7"/>
        <v>8</v>
      </c>
      <c r="L24" s="36"/>
      <c r="M24" s="66"/>
    </row>
    <row r="25" spans="1:15" ht="15" x14ac:dyDescent="0.2">
      <c r="A25" s="69"/>
      <c r="B25" s="22" t="s">
        <v>59</v>
      </c>
      <c r="C25" s="13" t="s">
        <v>31</v>
      </c>
      <c r="D25" s="13" t="s">
        <v>31</v>
      </c>
      <c r="E25" s="17">
        <v>84.01</v>
      </c>
      <c r="F25" s="18">
        <f t="shared" si="1"/>
        <v>13</v>
      </c>
      <c r="G25" s="18">
        <f t="shared" si="5"/>
        <v>7</v>
      </c>
      <c r="H25" s="18">
        <v>4054800</v>
      </c>
      <c r="I25" s="17">
        <f t="shared" si="6"/>
        <v>84.01</v>
      </c>
      <c r="J25" s="21">
        <f t="shared" si="8"/>
        <v>11</v>
      </c>
      <c r="K25" s="19">
        <f t="shared" si="7"/>
        <v>6</v>
      </c>
      <c r="L25" s="36"/>
      <c r="M25" s="66"/>
    </row>
    <row r="26" spans="1:15" ht="15" x14ac:dyDescent="0.2">
      <c r="A26" s="69"/>
      <c r="B26" s="22" t="s">
        <v>60</v>
      </c>
      <c r="C26" s="13" t="s">
        <v>10</v>
      </c>
      <c r="D26" s="13" t="s">
        <v>10</v>
      </c>
      <c r="E26" s="17">
        <v>84.5</v>
      </c>
      <c r="F26" s="18">
        <f t="shared" si="1"/>
        <v>12</v>
      </c>
      <c r="G26" s="18">
        <f t="shared" si="5"/>
        <v>6</v>
      </c>
      <c r="H26" s="18">
        <v>2890447</v>
      </c>
      <c r="I26" s="17">
        <f t="shared" si="6"/>
        <v>84.5</v>
      </c>
      <c r="J26" s="21">
        <f t="shared" si="8"/>
        <v>10</v>
      </c>
      <c r="K26" s="19">
        <f t="shared" si="7"/>
        <v>5</v>
      </c>
      <c r="L26" s="36"/>
      <c r="M26" s="66"/>
    </row>
    <row r="27" spans="1:15" ht="15" x14ac:dyDescent="0.2">
      <c r="A27" s="69"/>
      <c r="B27" s="37" t="s">
        <v>61</v>
      </c>
      <c r="C27" s="39" t="s">
        <v>43</v>
      </c>
      <c r="D27" s="13" t="s">
        <v>30</v>
      </c>
      <c r="E27" s="17">
        <v>84.72</v>
      </c>
      <c r="F27" s="18">
        <f t="shared" si="1"/>
        <v>11</v>
      </c>
      <c r="G27" s="18">
        <f t="shared" si="5"/>
        <v>5</v>
      </c>
      <c r="H27" s="18">
        <v>3331081</v>
      </c>
      <c r="I27" s="41">
        <f t="shared" si="6"/>
        <v>84.72</v>
      </c>
      <c r="J27" s="43">
        <f t="shared" si="8"/>
        <v>9</v>
      </c>
      <c r="K27" s="57">
        <f t="shared" si="7"/>
        <v>4</v>
      </c>
      <c r="L27" s="36"/>
      <c r="M27" s="66"/>
    </row>
    <row r="28" spans="1:15" ht="15" x14ac:dyDescent="0.25">
      <c r="A28" s="69"/>
      <c r="B28" s="38"/>
      <c r="C28" s="40"/>
      <c r="D28" s="13" t="s">
        <v>42</v>
      </c>
      <c r="E28"/>
      <c r="F28" s="18"/>
      <c r="G28" s="18"/>
      <c r="H28" s="18"/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62</v>
      </c>
      <c r="C29" s="13" t="s">
        <v>4</v>
      </c>
      <c r="D29" s="13" t="s">
        <v>4</v>
      </c>
      <c r="E29" s="17">
        <v>86.52</v>
      </c>
      <c r="F29" s="18">
        <f t="shared" si="1"/>
        <v>7</v>
      </c>
      <c r="G29" s="18">
        <f>RANK(E29,$E$16:$E$33)</f>
        <v>2</v>
      </c>
      <c r="H29" s="18">
        <v>3691433</v>
      </c>
      <c r="I29" s="17">
        <f>+E29</f>
        <v>86.52</v>
      </c>
      <c r="J29" s="21">
        <f t="shared" si="8"/>
        <v>5</v>
      </c>
      <c r="K29" s="19">
        <f>RANK(I29,$I$16:$I$33)</f>
        <v>2</v>
      </c>
      <c r="L29" s="36"/>
      <c r="M29" s="66"/>
    </row>
    <row r="30" spans="1:15" ht="15" x14ac:dyDescent="0.2">
      <c r="A30" s="69"/>
      <c r="B30" s="50" t="s">
        <v>63</v>
      </c>
      <c r="C30" s="39" t="s">
        <v>41</v>
      </c>
      <c r="D30" s="13" t="s">
        <v>34</v>
      </c>
      <c r="E30" s="17">
        <v>77.97</v>
      </c>
      <c r="F30" s="18">
        <f>RANK(E30,$E$3:$E$48)</f>
        <v>23</v>
      </c>
      <c r="G30" s="18">
        <f>RANK(E30,$E$16:$E$33)</f>
        <v>9</v>
      </c>
      <c r="H30" s="18">
        <v>2812142</v>
      </c>
      <c r="I30" s="41">
        <f>SUMPRODUCT(E30:E33,H30:H33)/SUM(H30:H33)</f>
        <v>75.804369197005059</v>
      </c>
      <c r="J30" s="43">
        <f>RANK(I30,$I$3:$I$48)</f>
        <v>23</v>
      </c>
      <c r="K30" s="45">
        <f>RANK(I30,$I$16:$I$33)</f>
        <v>9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v>73.8</v>
      </c>
      <c r="F32" s="18">
        <f t="shared" si="1"/>
        <v>30</v>
      </c>
      <c r="G32" s="18">
        <f t="shared" si="5"/>
        <v>11</v>
      </c>
      <c r="H32" s="18">
        <v>3038393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78</v>
      </c>
      <c r="B34" s="37" t="s">
        <v>64</v>
      </c>
      <c r="C34" s="39" t="s">
        <v>44</v>
      </c>
      <c r="D34" s="13" t="s">
        <v>28</v>
      </c>
      <c r="E34" s="17">
        <v>79.55</v>
      </c>
      <c r="F34" s="18">
        <f t="shared" si="1"/>
        <v>19</v>
      </c>
      <c r="G34" s="18">
        <f>RANK(E34,$E$34:$E$48)</f>
        <v>4</v>
      </c>
      <c r="H34" s="18">
        <v>9084128</v>
      </c>
      <c r="I34" s="41">
        <f>SUMPRODUCT(E34:E35,H34:H35)/SUM(H34:H35)</f>
        <v>78.910009833814001</v>
      </c>
      <c r="J34" s="43">
        <f t="shared" si="8"/>
        <v>18</v>
      </c>
      <c r="K34" s="45">
        <f>RANK(I34,$I$34:$I$48)</f>
        <v>5</v>
      </c>
      <c r="L34" s="35">
        <f>SUMPRODUCT(E34:E48,H34:H48)/SUM(H34:H48)</f>
        <v>73.958752581689652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v>75.88</v>
      </c>
      <c r="F35" s="18">
        <f t="shared" si="1"/>
        <v>28</v>
      </c>
      <c r="G35" s="18">
        <f t="shared" ref="G35:G48" si="9">RANK(E35,$E$34:$E$48)</f>
        <v>7</v>
      </c>
      <c r="H35" s="18">
        <v>1918724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65</v>
      </c>
      <c r="C36" s="39" t="s">
        <v>44</v>
      </c>
      <c r="D36" s="13" t="s">
        <v>28</v>
      </c>
      <c r="E36" s="17">
        <v>68.86</v>
      </c>
      <c r="F36" s="18">
        <f t="shared" si="1"/>
        <v>34</v>
      </c>
      <c r="G36" s="18">
        <f t="shared" si="9"/>
        <v>11</v>
      </c>
      <c r="H36" s="18">
        <v>5270819</v>
      </c>
      <c r="I36" s="41">
        <f>SUMPRODUCT(E36:E37,H36:H37)/SUM(H36:H37)</f>
        <v>70.843509277659905</v>
      </c>
      <c r="J36" s="43">
        <f t="shared" si="8"/>
        <v>27</v>
      </c>
      <c r="K36" s="45">
        <f>RANK(I36,$I$34:$I$48)</f>
        <v>8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v>76.56</v>
      </c>
      <c r="F37" s="18">
        <f t="shared" si="1"/>
        <v>27</v>
      </c>
      <c r="G37" s="18">
        <f t="shared" si="9"/>
        <v>6</v>
      </c>
      <c r="H37" s="18">
        <v>1828870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66</v>
      </c>
      <c r="C38" s="13" t="s">
        <v>12</v>
      </c>
      <c r="D38" s="13" t="s">
        <v>12</v>
      </c>
      <c r="E38" s="17">
        <v>61.97</v>
      </c>
      <c r="F38" s="18">
        <f t="shared" si="1"/>
        <v>37</v>
      </c>
      <c r="G38" s="18">
        <f t="shared" si="9"/>
        <v>14</v>
      </c>
      <c r="H38" s="18">
        <v>6460605</v>
      </c>
      <c r="I38" s="17">
        <f t="shared" ref="I38:I48" si="10">+E38</f>
        <v>61.97</v>
      </c>
      <c r="J38" s="21">
        <f t="shared" si="8"/>
        <v>31</v>
      </c>
      <c r="K38" s="20">
        <f>RANK(I38,$I$34:$I$48)</f>
        <v>12</v>
      </c>
      <c r="L38" s="36"/>
      <c r="M38" s="66"/>
      <c r="O38" s="4"/>
    </row>
    <row r="39" spans="1:15" ht="15" x14ac:dyDescent="0.2">
      <c r="A39" s="48"/>
      <c r="B39" s="22" t="s">
        <v>67</v>
      </c>
      <c r="C39" s="13" t="s">
        <v>29</v>
      </c>
      <c r="D39" s="13" t="s">
        <v>29</v>
      </c>
      <c r="E39" s="17">
        <v>79.13</v>
      </c>
      <c r="F39" s="18">
        <f t="shared" si="1"/>
        <v>20</v>
      </c>
      <c r="G39" s="18">
        <f t="shared" si="9"/>
        <v>5</v>
      </c>
      <c r="H39" s="18">
        <v>1835159</v>
      </c>
      <c r="I39" s="17">
        <f t="shared" si="10"/>
        <v>79.13</v>
      </c>
      <c r="J39" s="21">
        <f t="shared" si="8"/>
        <v>17</v>
      </c>
      <c r="K39" s="20">
        <f t="shared" ref="K39:K48" si="11">RANK(I39,$I$34:$I$48)</f>
        <v>4</v>
      </c>
      <c r="L39" s="36"/>
      <c r="M39" s="66"/>
      <c r="O39" s="4"/>
    </row>
    <row r="40" spans="1:15" ht="15" x14ac:dyDescent="0.2">
      <c r="A40" s="48"/>
      <c r="B40" s="22" t="s">
        <v>68</v>
      </c>
      <c r="C40" s="13" t="s">
        <v>19</v>
      </c>
      <c r="D40" s="13" t="s">
        <v>19</v>
      </c>
      <c r="E40" s="17">
        <v>74.41</v>
      </c>
      <c r="F40" s="18">
        <f t="shared" si="1"/>
        <v>29</v>
      </c>
      <c r="G40" s="18">
        <f t="shared" si="9"/>
        <v>8</v>
      </c>
      <c r="H40" s="18">
        <v>5878850</v>
      </c>
      <c r="I40" s="17">
        <f t="shared" si="10"/>
        <v>74.41</v>
      </c>
      <c r="J40" s="21">
        <f t="shared" si="8"/>
        <v>24</v>
      </c>
      <c r="K40" s="20">
        <f t="shared" si="11"/>
        <v>6</v>
      </c>
      <c r="L40" s="36"/>
      <c r="M40" s="66"/>
      <c r="O40" s="4"/>
    </row>
    <row r="41" spans="1:15" ht="15" x14ac:dyDescent="0.2">
      <c r="A41" s="48"/>
      <c r="B41" s="22" t="s">
        <v>69</v>
      </c>
      <c r="C41" s="13" t="s">
        <v>24</v>
      </c>
      <c r="D41" s="13" t="s">
        <v>24</v>
      </c>
      <c r="E41" s="17">
        <v>85.53</v>
      </c>
      <c r="F41" s="18">
        <f t="shared" si="1"/>
        <v>8</v>
      </c>
      <c r="G41" s="18">
        <f t="shared" si="9"/>
        <v>2</v>
      </c>
      <c r="H41" s="18">
        <v>10437475</v>
      </c>
      <c r="I41" s="17">
        <f t="shared" si="10"/>
        <v>85.53</v>
      </c>
      <c r="J41" s="21">
        <f t="shared" si="8"/>
        <v>7</v>
      </c>
      <c r="K41" s="20">
        <f t="shared" si="11"/>
        <v>2</v>
      </c>
      <c r="L41" s="36"/>
      <c r="M41" s="66"/>
      <c r="O41" s="4"/>
    </row>
    <row r="42" spans="1:15" ht="15" x14ac:dyDescent="0.2">
      <c r="A42" s="48"/>
      <c r="B42" s="22" t="s">
        <v>70</v>
      </c>
      <c r="C42" s="13" t="s">
        <v>12</v>
      </c>
      <c r="D42" s="13" t="s">
        <v>12</v>
      </c>
      <c r="E42" s="17">
        <v>65.17</v>
      </c>
      <c r="F42" s="18">
        <f t="shared" si="1"/>
        <v>36</v>
      </c>
      <c r="G42" s="18">
        <f t="shared" si="9"/>
        <v>13</v>
      </c>
      <c r="H42" s="18">
        <v>1302576</v>
      </c>
      <c r="I42" s="17">
        <f t="shared" si="10"/>
        <v>65.17</v>
      </c>
      <c r="J42" s="21">
        <f t="shared" si="8"/>
        <v>30</v>
      </c>
      <c r="K42" s="20">
        <f t="shared" si="11"/>
        <v>11</v>
      </c>
      <c r="L42" s="36"/>
      <c r="M42" s="66"/>
      <c r="O42" s="4"/>
    </row>
    <row r="43" spans="1:15" ht="15" x14ac:dyDescent="0.2">
      <c r="A43" s="48"/>
      <c r="B43" s="22" t="s">
        <v>71</v>
      </c>
      <c r="C43" s="13" t="s">
        <v>25</v>
      </c>
      <c r="D43" s="13" t="s">
        <v>25</v>
      </c>
      <c r="E43" s="17">
        <v>80.72</v>
      </c>
      <c r="F43" s="18">
        <f t="shared" si="1"/>
        <v>17</v>
      </c>
      <c r="G43" s="18">
        <f t="shared" si="9"/>
        <v>3</v>
      </c>
      <c r="H43" s="18">
        <v>7914280</v>
      </c>
      <c r="I43" s="17">
        <f t="shared" si="10"/>
        <v>80.72</v>
      </c>
      <c r="J43" s="21">
        <f t="shared" si="8"/>
        <v>15</v>
      </c>
      <c r="K43" s="20">
        <f t="shared" si="11"/>
        <v>3</v>
      </c>
      <c r="L43" s="36"/>
      <c r="M43" s="66"/>
      <c r="O43" s="4"/>
    </row>
    <row r="44" spans="1:15" ht="15" x14ac:dyDescent="0.2">
      <c r="A44" s="48"/>
      <c r="B44" s="22" t="s">
        <v>72</v>
      </c>
      <c r="C44" s="13" t="s">
        <v>21</v>
      </c>
      <c r="D44" s="13" t="s">
        <v>21</v>
      </c>
      <c r="E44" s="17">
        <v>54.16</v>
      </c>
      <c r="F44" s="18">
        <f t="shared" si="1"/>
        <v>38</v>
      </c>
      <c r="G44" s="18">
        <f t="shared" si="9"/>
        <v>15</v>
      </c>
      <c r="H44" s="18">
        <v>5837110</v>
      </c>
      <c r="I44" s="17">
        <f t="shared" si="10"/>
        <v>54.16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73</v>
      </c>
      <c r="C45" s="13" t="s">
        <v>20</v>
      </c>
      <c r="D45" s="13" t="s">
        <v>20</v>
      </c>
      <c r="E45" s="17">
        <v>73.41</v>
      </c>
      <c r="F45" s="18">
        <f t="shared" si="1"/>
        <v>31</v>
      </c>
      <c r="G45" s="18">
        <f t="shared" si="9"/>
        <v>9</v>
      </c>
      <c r="H45" s="18">
        <v>8596666</v>
      </c>
      <c r="I45" s="17">
        <f t="shared" si="10"/>
        <v>73.41</v>
      </c>
      <c r="J45" s="21">
        <f t="shared" si="8"/>
        <v>25</v>
      </c>
      <c r="K45" s="20">
        <f t="shared" si="11"/>
        <v>7</v>
      </c>
      <c r="L45" s="36"/>
      <c r="M45" s="66"/>
      <c r="O45" s="4"/>
    </row>
    <row r="46" spans="1:15" ht="15" x14ac:dyDescent="0.2">
      <c r="A46" s="48"/>
      <c r="B46" s="22" t="s">
        <v>74</v>
      </c>
      <c r="C46" s="13" t="s">
        <v>20</v>
      </c>
      <c r="D46" s="13" t="s">
        <v>20</v>
      </c>
      <c r="E46" s="17">
        <v>69.03</v>
      </c>
      <c r="F46" s="18">
        <f t="shared" si="1"/>
        <v>33</v>
      </c>
      <c r="G46" s="18">
        <f t="shared" si="9"/>
        <v>10</v>
      </c>
      <c r="H46" s="18">
        <v>6878206</v>
      </c>
      <c r="I46" s="17">
        <f t="shared" si="10"/>
        <v>69.03</v>
      </c>
      <c r="J46" s="21">
        <f t="shared" si="8"/>
        <v>28</v>
      </c>
      <c r="K46" s="20">
        <f t="shared" si="11"/>
        <v>9</v>
      </c>
      <c r="L46" s="36"/>
      <c r="M46" s="66"/>
      <c r="O46" s="4"/>
    </row>
    <row r="47" spans="1:15" ht="15" x14ac:dyDescent="0.2">
      <c r="A47" s="48"/>
      <c r="B47" s="22" t="s">
        <v>75</v>
      </c>
      <c r="C47" s="13" t="s">
        <v>22</v>
      </c>
      <c r="D47" s="13" t="s">
        <v>22</v>
      </c>
      <c r="E47" s="17">
        <v>66.3</v>
      </c>
      <c r="F47" s="18">
        <f t="shared" si="1"/>
        <v>35</v>
      </c>
      <c r="G47" s="18">
        <f t="shared" si="9"/>
        <v>12</v>
      </c>
      <c r="H47" s="18">
        <v>3697128</v>
      </c>
      <c r="I47" s="17">
        <f t="shared" si="10"/>
        <v>66.3</v>
      </c>
      <c r="J47" s="21">
        <f t="shared" si="8"/>
        <v>29</v>
      </c>
      <c r="K47" s="20">
        <f t="shared" si="11"/>
        <v>10</v>
      </c>
      <c r="L47" s="36"/>
      <c r="M47" s="66"/>
      <c r="O47" s="4"/>
    </row>
    <row r="48" spans="1:15" ht="15" x14ac:dyDescent="0.2">
      <c r="A48" s="49"/>
      <c r="B48" s="22" t="s">
        <v>76</v>
      </c>
      <c r="C48" s="13" t="s">
        <v>13</v>
      </c>
      <c r="D48" s="13" t="s">
        <v>13</v>
      </c>
      <c r="E48" s="17">
        <v>96.69</v>
      </c>
      <c r="F48" s="18">
        <f t="shared" si="1"/>
        <v>1</v>
      </c>
      <c r="G48" s="18">
        <f t="shared" si="9"/>
        <v>1</v>
      </c>
      <c r="H48" s="18">
        <v>2314670</v>
      </c>
      <c r="I48" s="17">
        <f t="shared" si="10"/>
        <v>96.69</v>
      </c>
      <c r="J48" s="21">
        <f t="shared" si="8"/>
        <v>1</v>
      </c>
      <c r="K48" s="20">
        <f t="shared" si="11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27 E29:E30 E32 E34:E48">
    <cfRule type="cellIs" dxfId="46" priority="7" operator="lessThan">
      <formula>60</formula>
    </cfRule>
    <cfRule type="cellIs" dxfId="45" priority="8" operator="between">
      <formula>59.99</formula>
      <formula>76</formula>
    </cfRule>
    <cfRule type="cellIs" dxfId="44" priority="9" operator="greaterThan">
      <formula>93</formula>
    </cfRule>
    <cfRule type="cellIs" dxfId="43" priority="10" operator="between">
      <formula>75.99</formula>
      <formula>93</formula>
    </cfRule>
  </conditionalFormatting>
  <conditionalFormatting sqref="I3:I48">
    <cfRule type="cellIs" dxfId="42" priority="1" operator="between">
      <formula>75.99</formula>
      <formula>93</formula>
    </cfRule>
    <cfRule type="cellIs" dxfId="41" priority="2" operator="greaterThan">
      <formula>93</formula>
    </cfRule>
    <cfRule type="cellIs" dxfId="40" priority="3" operator="lessThan">
      <formula>60</formula>
    </cfRule>
    <cfRule type="cellIs" dxfId="39" priority="4" operator="between">
      <formula>59.99</formula>
      <formula>76</formula>
    </cfRule>
  </conditionalFormatting>
  <conditionalFormatting sqref="I34:I48">
    <cfRule type="cellIs" dxfId="38" priority="6" operator="between">
      <formula>75.99</formula>
      <formula>93</formula>
    </cfRule>
  </conditionalFormatting>
  <conditionalFormatting sqref="L3:M3 L34">
    <cfRule type="cellIs" dxfId="37" priority="75" operator="between">
      <formula>75.99</formula>
      <formula>93</formula>
    </cfRule>
  </conditionalFormatting>
  <conditionalFormatting sqref="L3:M3">
    <cfRule type="cellIs" dxfId="36" priority="116" operator="lessThan">
      <formula>59.99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2EF5-6212-458D-95B0-762087E1A7E8}">
  <dimension ref="A1:O60"/>
  <sheetViews>
    <sheetView zoomScale="80" zoomScaleNormal="80" workbookViewId="0">
      <selection activeCell="I3" sqref="I3:I48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85</v>
      </c>
      <c r="B2" s="14" t="s">
        <v>83</v>
      </c>
      <c r="C2" s="14" t="s">
        <v>26</v>
      </c>
      <c r="D2" s="14" t="s">
        <v>1</v>
      </c>
      <c r="E2" s="14" t="s">
        <v>84</v>
      </c>
      <c r="F2" s="14" t="s">
        <v>37</v>
      </c>
      <c r="G2" s="14" t="s">
        <v>81</v>
      </c>
      <c r="H2" s="15" t="s">
        <v>35</v>
      </c>
      <c r="I2" s="14" t="s">
        <v>36</v>
      </c>
      <c r="J2" s="14" t="s">
        <v>38</v>
      </c>
      <c r="K2" s="14" t="s">
        <v>80</v>
      </c>
      <c r="L2" s="14" t="s">
        <v>82</v>
      </c>
      <c r="M2" s="16" t="s">
        <v>0</v>
      </c>
    </row>
    <row r="3" spans="1:15" ht="15" x14ac:dyDescent="0.2">
      <c r="A3" s="47" t="s">
        <v>77</v>
      </c>
      <c r="B3" s="37" t="s">
        <v>45</v>
      </c>
      <c r="C3" s="39" t="s">
        <v>39</v>
      </c>
      <c r="D3" s="13" t="s">
        <v>3</v>
      </c>
      <c r="E3" s="17">
        <v>86.41</v>
      </c>
      <c r="F3" s="18">
        <f>RANK(E3,$E$3:$E$48)</f>
        <v>6</v>
      </c>
      <c r="G3" s="18">
        <f>RANK(E3,$E$3:$E$15)</f>
        <v>2</v>
      </c>
      <c r="H3" s="18">
        <v>7509442</v>
      </c>
      <c r="I3" s="41">
        <f>SUMPRODUCT(E3:E4,H3:H4)/SUM(H3:H4)</f>
        <v>86.047991986034845</v>
      </c>
      <c r="J3" s="43">
        <f>RANK(I3,$I$3:$I$48)</f>
        <v>4</v>
      </c>
      <c r="K3" s="45">
        <f>RANK(I3,$I$3:$I$15)</f>
        <v>2</v>
      </c>
      <c r="L3" s="63">
        <f>SUMPRODUCT(E3:E15,H3:H15)/SUM(H3:H15)</f>
        <v>78.899255878008745</v>
      </c>
      <c r="M3" s="65">
        <f>SUMPRODUCT(E3:E48,H3:H48)/SUM(H3:H48)</f>
        <v>77.026299249769735</v>
      </c>
    </row>
    <row r="4" spans="1:15" ht="15" x14ac:dyDescent="0.2">
      <c r="A4" s="48"/>
      <c r="B4" s="38"/>
      <c r="C4" s="40"/>
      <c r="D4" s="13" t="s">
        <v>4</v>
      </c>
      <c r="E4" s="17">
        <v>83.77</v>
      </c>
      <c r="F4" s="18">
        <f>RANK(E4,$E$3:$E$48)</f>
        <v>9</v>
      </c>
      <c r="G4" s="18">
        <f t="shared" ref="G4:G15" si="0">RANK(E4,$E$3:$E$15)</f>
        <v>4</v>
      </c>
      <c r="H4" s="18">
        <v>1193366</v>
      </c>
      <c r="I4" s="42"/>
      <c r="J4" s="44"/>
      <c r="K4" s="46"/>
      <c r="L4" s="64"/>
      <c r="M4" s="66"/>
    </row>
    <row r="5" spans="1:15" ht="15" x14ac:dyDescent="0.2">
      <c r="A5" s="48"/>
      <c r="B5" s="22" t="s">
        <v>46</v>
      </c>
      <c r="C5" s="13" t="s">
        <v>5</v>
      </c>
      <c r="D5" s="13" t="s">
        <v>6</v>
      </c>
      <c r="E5" s="17">
        <v>72.33</v>
      </c>
      <c r="F5" s="18">
        <f t="shared" ref="F5:F48" si="1">RANK(E5,$E$3:$E$48)</f>
        <v>29</v>
      </c>
      <c r="G5" s="18">
        <f t="shared" si="0"/>
        <v>11</v>
      </c>
      <c r="H5" s="18">
        <v>7116648</v>
      </c>
      <c r="I5" s="17">
        <f t="shared" ref="I5:I10" si="2">+E5</f>
        <v>72.33</v>
      </c>
      <c r="J5" s="21">
        <f t="shared" ref="J5:J11" si="3">RANK(I5,$I$3:$I$48)</f>
        <v>25</v>
      </c>
      <c r="K5" s="19">
        <f t="shared" ref="K5:K11" si="4">RANK(I5,$I$3:$I$15)</f>
        <v>9</v>
      </c>
      <c r="L5" s="64"/>
      <c r="M5" s="66"/>
    </row>
    <row r="6" spans="1:15" ht="15" x14ac:dyDescent="0.2">
      <c r="A6" s="48"/>
      <c r="B6" s="22" t="s">
        <v>47</v>
      </c>
      <c r="C6" s="25" t="s">
        <v>33</v>
      </c>
      <c r="D6" s="25" t="s">
        <v>33</v>
      </c>
      <c r="E6" s="17">
        <v>76.069999999999993</v>
      </c>
      <c r="F6" s="18">
        <f t="shared" si="1"/>
        <v>22</v>
      </c>
      <c r="G6" s="18">
        <f t="shared" si="0"/>
        <v>7</v>
      </c>
      <c r="H6" s="18">
        <v>8362545</v>
      </c>
      <c r="I6" s="17">
        <f t="shared" si="2"/>
        <v>76.069999999999993</v>
      </c>
      <c r="J6" s="21">
        <f t="shared" si="3"/>
        <v>20</v>
      </c>
      <c r="K6" s="19">
        <f t="shared" si="4"/>
        <v>6</v>
      </c>
      <c r="L6" s="64"/>
      <c r="M6" s="66"/>
    </row>
    <row r="7" spans="1:15" ht="15" x14ac:dyDescent="0.2">
      <c r="A7" s="48"/>
      <c r="B7" s="22" t="s">
        <v>48</v>
      </c>
      <c r="C7" s="13" t="s">
        <v>31</v>
      </c>
      <c r="D7" s="13" t="s">
        <v>31</v>
      </c>
      <c r="E7" s="17">
        <v>79.37</v>
      </c>
      <c r="F7" s="18">
        <f t="shared" si="1"/>
        <v>16</v>
      </c>
      <c r="G7" s="18">
        <f t="shared" si="0"/>
        <v>5</v>
      </c>
      <c r="H7" s="18">
        <v>4784833</v>
      </c>
      <c r="I7" s="17">
        <f t="shared" si="2"/>
        <v>79.37</v>
      </c>
      <c r="J7" s="21">
        <f t="shared" si="3"/>
        <v>13</v>
      </c>
      <c r="K7" s="19">
        <f t="shared" si="4"/>
        <v>4</v>
      </c>
      <c r="L7" s="64"/>
      <c r="M7" s="66"/>
    </row>
    <row r="8" spans="1:15" ht="15" x14ac:dyDescent="0.2">
      <c r="A8" s="48"/>
      <c r="B8" s="22" t="s">
        <v>49</v>
      </c>
      <c r="C8" s="13" t="s">
        <v>10</v>
      </c>
      <c r="D8" s="13" t="s">
        <v>10</v>
      </c>
      <c r="E8" s="17">
        <v>78.48</v>
      </c>
      <c r="F8" s="18">
        <f t="shared" si="1"/>
        <v>17</v>
      </c>
      <c r="G8" s="18">
        <f t="shared" si="0"/>
        <v>6</v>
      </c>
      <c r="H8" s="18">
        <v>6489508</v>
      </c>
      <c r="I8" s="17">
        <f t="shared" si="2"/>
        <v>78.48</v>
      </c>
      <c r="J8" s="21">
        <f t="shared" si="3"/>
        <v>15</v>
      </c>
      <c r="K8" s="19">
        <f t="shared" si="4"/>
        <v>5</v>
      </c>
      <c r="L8" s="64"/>
      <c r="M8" s="66"/>
    </row>
    <row r="9" spans="1:15" ht="15" x14ac:dyDescent="0.2">
      <c r="A9" s="48"/>
      <c r="B9" s="22" t="s">
        <v>50</v>
      </c>
      <c r="C9" s="13" t="s">
        <v>32</v>
      </c>
      <c r="D9" s="13" t="s">
        <v>32</v>
      </c>
      <c r="E9" s="17">
        <v>75.58</v>
      </c>
      <c r="F9" s="18">
        <f t="shared" si="1"/>
        <v>23</v>
      </c>
      <c r="G9" s="18">
        <f t="shared" si="0"/>
        <v>8</v>
      </c>
      <c r="H9" s="18">
        <v>6098597</v>
      </c>
      <c r="I9" s="17">
        <f t="shared" si="2"/>
        <v>75.58</v>
      </c>
      <c r="J9" s="21">
        <f t="shared" si="3"/>
        <v>21</v>
      </c>
      <c r="K9" s="19">
        <f t="shared" si="4"/>
        <v>7</v>
      </c>
      <c r="L9" s="64"/>
      <c r="M9" s="66"/>
      <c r="N9" s="3"/>
    </row>
    <row r="10" spans="1:15" ht="15" x14ac:dyDescent="0.2">
      <c r="A10" s="48"/>
      <c r="B10" s="22" t="s">
        <v>51</v>
      </c>
      <c r="C10" s="13" t="s">
        <v>33</v>
      </c>
      <c r="D10" s="13" t="s">
        <v>33</v>
      </c>
      <c r="E10" s="17">
        <v>75.510000000000005</v>
      </c>
      <c r="F10" s="18">
        <f t="shared" si="1"/>
        <v>24</v>
      </c>
      <c r="G10" s="18">
        <f t="shared" si="0"/>
        <v>9</v>
      </c>
      <c r="H10" s="18">
        <v>6724422</v>
      </c>
      <c r="I10" s="17">
        <f t="shared" si="2"/>
        <v>75.510000000000005</v>
      </c>
      <c r="J10" s="21">
        <f t="shared" si="3"/>
        <v>22</v>
      </c>
      <c r="K10" s="19">
        <f t="shared" si="4"/>
        <v>8</v>
      </c>
      <c r="L10" s="64"/>
      <c r="M10" s="66"/>
    </row>
    <row r="11" spans="1:15" ht="15" x14ac:dyDescent="0.2">
      <c r="A11" s="48"/>
      <c r="B11" s="50" t="s">
        <v>52</v>
      </c>
      <c r="C11" s="39" t="s">
        <v>41</v>
      </c>
      <c r="D11" s="13" t="s">
        <v>34</v>
      </c>
      <c r="E11" s="17">
        <v>84.23</v>
      </c>
      <c r="F11" s="18">
        <f>RANK(E11,$E$3:$E$48)</f>
        <v>8</v>
      </c>
      <c r="G11" s="18">
        <f>RANK(E11,$E$3:$E$15)</f>
        <v>3</v>
      </c>
      <c r="H11" s="18">
        <v>6315453</v>
      </c>
      <c r="I11" s="41">
        <f>SUMPRODUCT(E11:E14,H11:H14)/SUM(H11:H14)</f>
        <v>80.516756923710602</v>
      </c>
      <c r="J11" s="43">
        <f t="shared" si="3"/>
        <v>10</v>
      </c>
      <c r="K11" s="45">
        <f t="shared" si="4"/>
        <v>3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v>73.28</v>
      </c>
      <c r="F13" s="18">
        <f t="shared" si="1"/>
        <v>27</v>
      </c>
      <c r="G13" s="18">
        <f t="shared" si="0"/>
        <v>10</v>
      </c>
      <c r="H13" s="18">
        <v>3240514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53</v>
      </c>
      <c r="C15" s="13" t="s">
        <v>11</v>
      </c>
      <c r="D15" s="13" t="s">
        <v>11</v>
      </c>
      <c r="E15" s="17">
        <v>91.1</v>
      </c>
      <c r="F15" s="18">
        <f t="shared" si="1"/>
        <v>3</v>
      </c>
      <c r="G15" s="18">
        <f t="shared" si="0"/>
        <v>1</v>
      </c>
      <c r="H15" s="18">
        <v>2970468</v>
      </c>
      <c r="I15" s="17">
        <f>+E15</f>
        <v>91.1</v>
      </c>
      <c r="J15" s="21">
        <f>RANK(I15,$I$3:$I$48)</f>
        <v>2</v>
      </c>
      <c r="K15" s="24">
        <f>RANK(I15,$I$3:$I$15)</f>
        <v>1</v>
      </c>
      <c r="L15" s="64"/>
      <c r="M15" s="66"/>
    </row>
    <row r="16" spans="1:15" ht="15" x14ac:dyDescent="0.25">
      <c r="A16" s="68" t="s">
        <v>79</v>
      </c>
      <c r="B16" s="50" t="s">
        <v>54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74.34</v>
      </c>
      <c r="J16" s="43">
        <f>RANK(I16:I19,$I$3:$I$48)</f>
        <v>24</v>
      </c>
      <c r="K16" s="45">
        <f>RANK(I16,$I$16:$I$33)</f>
        <v>9</v>
      </c>
      <c r="L16" s="35">
        <f>SUMPRODUCT(E16:E33,H16:H33)/SUM(H16:H33)</f>
        <v>78.34837993759615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v>74.34</v>
      </c>
      <c r="F17" s="18">
        <f>RANK(E17,$E$3:$E$48)</f>
        <v>26</v>
      </c>
      <c r="G17" s="18">
        <f>RANK(E17,$E$16:$E$33)</f>
        <v>10</v>
      </c>
      <c r="H17" s="18">
        <v>2171712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55</v>
      </c>
      <c r="C20" s="39" t="s">
        <v>39</v>
      </c>
      <c r="D20" s="13" t="s">
        <v>3</v>
      </c>
      <c r="E20" s="17">
        <v>93.04</v>
      </c>
      <c r="F20" s="18">
        <f t="shared" si="1"/>
        <v>1</v>
      </c>
      <c r="G20" s="18">
        <f>RANK(E20,$E$16:$E$33)</f>
        <v>1</v>
      </c>
      <c r="H20" s="18">
        <v>2522929</v>
      </c>
      <c r="I20" s="41">
        <f>SUMPRODUCT(E20:E21,H20:H21)/SUM(H20:H21)</f>
        <v>92.78311643088017</v>
      </c>
      <c r="J20" s="43">
        <f>RANK(I20,$I$3:$I$48)</f>
        <v>1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v>90.74</v>
      </c>
      <c r="F21" s="18">
        <f t="shared" si="1"/>
        <v>4</v>
      </c>
      <c r="G21" s="18">
        <f>RANK(E21,$E$16:$E$33)</f>
        <v>3</v>
      </c>
      <c r="H21" s="18">
        <v>317211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56</v>
      </c>
      <c r="C22" s="13" t="s">
        <v>5</v>
      </c>
      <c r="D22" s="13" t="s">
        <v>6</v>
      </c>
      <c r="E22" s="17">
        <v>71.36</v>
      </c>
      <c r="F22" s="18">
        <f t="shared" si="1"/>
        <v>33</v>
      </c>
      <c r="G22" s="18">
        <f t="shared" ref="G22:G32" si="5">RANK(E22,$E$16:$E$33)</f>
        <v>11</v>
      </c>
      <c r="H22" s="18">
        <v>8621102</v>
      </c>
      <c r="I22" s="17">
        <f t="shared" ref="I22:I27" si="6">+E22</f>
        <v>71.36</v>
      </c>
      <c r="J22" s="21">
        <f>RANK(I22,$I$3:$I$48)</f>
        <v>28</v>
      </c>
      <c r="K22" s="19">
        <f t="shared" ref="K22:K27" si="7">RANK(I22,$I$16:$I$33)</f>
        <v>10</v>
      </c>
      <c r="L22" s="36"/>
      <c r="M22" s="66"/>
    </row>
    <row r="23" spans="1:15" ht="15" x14ac:dyDescent="0.2">
      <c r="A23" s="69"/>
      <c r="B23" s="22" t="s">
        <v>57</v>
      </c>
      <c r="C23" s="25" t="s">
        <v>33</v>
      </c>
      <c r="D23" s="25" t="s">
        <v>33</v>
      </c>
      <c r="E23" s="17">
        <v>76.44</v>
      </c>
      <c r="F23" s="18">
        <f t="shared" si="1"/>
        <v>21</v>
      </c>
      <c r="G23" s="18">
        <f>RANK(E23,$E$16:$E$33)</f>
        <v>9</v>
      </c>
      <c r="H23" s="18">
        <v>6726482</v>
      </c>
      <c r="I23" s="17">
        <f t="shared" si="6"/>
        <v>76.44</v>
      </c>
      <c r="J23" s="21">
        <f>RANK(I23,$I$3:$I$48)</f>
        <v>19</v>
      </c>
      <c r="K23" s="19">
        <f t="shared" si="7"/>
        <v>8</v>
      </c>
      <c r="L23" s="36"/>
      <c r="M23" s="66"/>
    </row>
    <row r="24" spans="1:15" ht="15" x14ac:dyDescent="0.2">
      <c r="A24" s="69"/>
      <c r="B24" s="22" t="s">
        <v>58</v>
      </c>
      <c r="C24" s="13" t="s">
        <v>8</v>
      </c>
      <c r="D24" s="13" t="s">
        <v>9</v>
      </c>
      <c r="E24" s="17">
        <v>77.95</v>
      </c>
      <c r="F24" s="18">
        <f t="shared" si="1"/>
        <v>18</v>
      </c>
      <c r="G24" s="18">
        <f t="shared" si="5"/>
        <v>8</v>
      </c>
      <c r="H24" s="18">
        <v>7352071</v>
      </c>
      <c r="I24" s="17">
        <f t="shared" si="6"/>
        <v>77.95</v>
      </c>
      <c r="J24" s="21">
        <f t="shared" ref="J24:J48" si="8">RANK(I24,$I$3:$I$48)</f>
        <v>16</v>
      </c>
      <c r="K24" s="19">
        <f t="shared" si="7"/>
        <v>7</v>
      </c>
      <c r="L24" s="36"/>
      <c r="M24" s="66"/>
    </row>
    <row r="25" spans="1:15" ht="15" x14ac:dyDescent="0.2">
      <c r="A25" s="69"/>
      <c r="B25" s="22" t="s">
        <v>59</v>
      </c>
      <c r="C25" s="13" t="s">
        <v>31</v>
      </c>
      <c r="D25" s="13" t="s">
        <v>31</v>
      </c>
      <c r="E25" s="17">
        <v>79.84</v>
      </c>
      <c r="F25" s="18">
        <f t="shared" si="1"/>
        <v>15</v>
      </c>
      <c r="G25" s="18">
        <f t="shared" si="5"/>
        <v>7</v>
      </c>
      <c r="H25" s="18">
        <v>3934333</v>
      </c>
      <c r="I25" s="17">
        <f t="shared" si="6"/>
        <v>79.84</v>
      </c>
      <c r="J25" s="21">
        <f t="shared" si="8"/>
        <v>12</v>
      </c>
      <c r="K25" s="19">
        <f t="shared" si="7"/>
        <v>6</v>
      </c>
      <c r="L25" s="36"/>
      <c r="M25" s="66"/>
    </row>
    <row r="26" spans="1:15" ht="15" x14ac:dyDescent="0.2">
      <c r="A26" s="69"/>
      <c r="B26" s="22" t="s">
        <v>60</v>
      </c>
      <c r="C26" s="13" t="s">
        <v>10</v>
      </c>
      <c r="D26" s="13" t="s">
        <v>10</v>
      </c>
      <c r="E26" s="17">
        <v>81.510000000000005</v>
      </c>
      <c r="F26" s="18">
        <f t="shared" si="1"/>
        <v>12</v>
      </c>
      <c r="G26" s="18">
        <f t="shared" si="5"/>
        <v>5</v>
      </c>
      <c r="H26" s="18">
        <v>2851486</v>
      </c>
      <c r="I26" s="17">
        <f t="shared" si="6"/>
        <v>81.510000000000005</v>
      </c>
      <c r="J26" s="21">
        <f t="shared" si="8"/>
        <v>8</v>
      </c>
      <c r="K26" s="19">
        <f t="shared" si="7"/>
        <v>3</v>
      </c>
      <c r="L26" s="36"/>
      <c r="M26" s="66"/>
    </row>
    <row r="27" spans="1:15" ht="15" x14ac:dyDescent="0.2">
      <c r="A27" s="69"/>
      <c r="B27" s="37" t="s">
        <v>61</v>
      </c>
      <c r="C27" s="39" t="s">
        <v>43</v>
      </c>
      <c r="D27" s="13" t="s">
        <v>30</v>
      </c>
      <c r="E27" s="17">
        <v>80.52</v>
      </c>
      <c r="F27" s="18">
        <f t="shared" si="1"/>
        <v>13</v>
      </c>
      <c r="G27" s="18">
        <f t="shared" si="5"/>
        <v>6</v>
      </c>
      <c r="H27" s="18">
        <v>3228000</v>
      </c>
      <c r="I27" s="41">
        <f t="shared" si="6"/>
        <v>80.52</v>
      </c>
      <c r="J27" s="43">
        <f t="shared" si="8"/>
        <v>9</v>
      </c>
      <c r="K27" s="57">
        <f t="shared" si="7"/>
        <v>4</v>
      </c>
      <c r="L27" s="36"/>
      <c r="M27" s="66"/>
    </row>
    <row r="28" spans="1:15" ht="15" x14ac:dyDescent="0.25">
      <c r="A28" s="69"/>
      <c r="B28" s="38"/>
      <c r="C28" s="40"/>
      <c r="D28" s="13" t="s">
        <v>42</v>
      </c>
      <c r="E28"/>
      <c r="F28" s="18"/>
      <c r="G28" s="18"/>
      <c r="H28" s="18"/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62</v>
      </c>
      <c r="C29" s="13" t="s">
        <v>4</v>
      </c>
      <c r="D29" s="13" t="s">
        <v>4</v>
      </c>
      <c r="E29" s="17">
        <v>81.95</v>
      </c>
      <c r="F29" s="18">
        <f t="shared" si="1"/>
        <v>11</v>
      </c>
      <c r="G29" s="18">
        <f>RANK(E29,$E$16:$E$33)</f>
        <v>4</v>
      </c>
      <c r="H29" s="18">
        <v>3507980</v>
      </c>
      <c r="I29" s="17">
        <f>+E29</f>
        <v>81.95</v>
      </c>
      <c r="J29" s="21">
        <f t="shared" si="8"/>
        <v>7</v>
      </c>
      <c r="K29" s="19">
        <f>RANK(I29,$I$16:$I$33)</f>
        <v>2</v>
      </c>
      <c r="L29" s="36"/>
      <c r="M29" s="66"/>
    </row>
    <row r="30" spans="1:15" ht="15" x14ac:dyDescent="0.2">
      <c r="A30" s="69"/>
      <c r="B30" s="50" t="s">
        <v>63</v>
      </c>
      <c r="C30" s="39" t="s">
        <v>41</v>
      </c>
      <c r="D30" s="13" t="s">
        <v>34</v>
      </c>
      <c r="E30" s="17">
        <v>91.54</v>
      </c>
      <c r="F30" s="18">
        <f>RANK(E30,$E$3:$E$48)</f>
        <v>2</v>
      </c>
      <c r="G30" s="18">
        <f>RANK(E30,$E$16:$E$33)</f>
        <v>2</v>
      </c>
      <c r="H30" s="18">
        <v>2724936</v>
      </c>
      <c r="I30" s="41">
        <f>SUMPRODUCT(E30:E33,H30:H33)/SUM(H30:H33)</f>
        <v>79.970170142809735</v>
      </c>
      <c r="J30" s="43">
        <f>RANK(I30,$I$3:$I$48)</f>
        <v>11</v>
      </c>
      <c r="K30" s="45">
        <f>RANK(I30,$I$16:$I$33)</f>
        <v>5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v>69.260000000000005</v>
      </c>
      <c r="F32" s="18">
        <f t="shared" si="1"/>
        <v>35</v>
      </c>
      <c r="G32" s="18">
        <f t="shared" si="5"/>
        <v>12</v>
      </c>
      <c r="H32" s="18">
        <v>2943655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78</v>
      </c>
      <c r="B34" s="37" t="s">
        <v>64</v>
      </c>
      <c r="C34" s="39" t="s">
        <v>44</v>
      </c>
      <c r="D34" s="13" t="s">
        <v>28</v>
      </c>
      <c r="E34" s="17">
        <v>80.36</v>
      </c>
      <c r="F34" s="18">
        <f t="shared" si="1"/>
        <v>14</v>
      </c>
      <c r="G34" s="18">
        <f>RANK(E34,$E$34:$E$48)</f>
        <v>4</v>
      </c>
      <c r="H34" s="18">
        <v>8788301</v>
      </c>
      <c r="I34" s="41">
        <f>SUMPRODUCT(E34:E35,H34:H35)/SUM(H34:H35)</f>
        <v>79.015219436248984</v>
      </c>
      <c r="J34" s="43">
        <f t="shared" si="8"/>
        <v>14</v>
      </c>
      <c r="K34" s="45">
        <f>RANK(I34,$I$34:$I$48)</f>
        <v>4</v>
      </c>
      <c r="L34" s="35">
        <f>SUMPRODUCT(E34:E48,H34:H48)/SUM(H34:H48)</f>
        <v>74.733183569951365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v>72.760000000000005</v>
      </c>
      <c r="F35" s="18">
        <f t="shared" si="1"/>
        <v>28</v>
      </c>
      <c r="G35" s="18">
        <f t="shared" ref="G35:G48" si="9">RANK(E35,$E$34:$E$48)</f>
        <v>8</v>
      </c>
      <c r="H35" s="18">
        <v>1889356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65</v>
      </c>
      <c r="C36" s="39" t="s">
        <v>44</v>
      </c>
      <c r="D36" s="13" t="s">
        <v>28</v>
      </c>
      <c r="E36" s="17">
        <v>69.14</v>
      </c>
      <c r="F36" s="18">
        <f t="shared" si="1"/>
        <v>36</v>
      </c>
      <c r="G36" s="18">
        <f t="shared" si="9"/>
        <v>13</v>
      </c>
      <c r="H36" s="18">
        <v>5083664</v>
      </c>
      <c r="I36" s="41">
        <f>SUMPRODUCT(E36:E37,H36:H37)/SUM(H36:H37)</f>
        <v>69.795158445086443</v>
      </c>
      <c r="J36" s="43">
        <f t="shared" si="8"/>
        <v>29</v>
      </c>
      <c r="K36" s="45">
        <f>RANK(I36,$I$34:$I$48)</f>
        <v>10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v>71.67</v>
      </c>
      <c r="F37" s="18">
        <f t="shared" si="1"/>
        <v>31</v>
      </c>
      <c r="G37" s="18">
        <f t="shared" si="9"/>
        <v>10</v>
      </c>
      <c r="H37" s="18">
        <v>1776473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66</v>
      </c>
      <c r="C38" s="13" t="s">
        <v>12</v>
      </c>
      <c r="D38" s="13" t="s">
        <v>12</v>
      </c>
      <c r="E38" s="17">
        <v>56.36</v>
      </c>
      <c r="F38" s="18">
        <f t="shared" si="1"/>
        <v>37</v>
      </c>
      <c r="G38" s="18">
        <f t="shared" si="9"/>
        <v>14</v>
      </c>
      <c r="H38" s="18">
        <v>6152939</v>
      </c>
      <c r="I38" s="17">
        <f t="shared" ref="I38:I48" si="10">+E38</f>
        <v>56.36</v>
      </c>
      <c r="J38" s="21">
        <f t="shared" si="8"/>
        <v>31</v>
      </c>
      <c r="K38" s="20">
        <f>RANK(I38,$I$34:$I$48)</f>
        <v>12</v>
      </c>
      <c r="L38" s="36"/>
      <c r="M38" s="66"/>
      <c r="O38" s="4"/>
    </row>
    <row r="39" spans="1:15" ht="15" x14ac:dyDescent="0.2">
      <c r="A39" s="48"/>
      <c r="B39" s="22" t="s">
        <v>67</v>
      </c>
      <c r="C39" s="13" t="s">
        <v>29</v>
      </c>
      <c r="D39" s="13" t="s">
        <v>29</v>
      </c>
      <c r="E39" s="17">
        <v>76.989999999999995</v>
      </c>
      <c r="F39" s="18">
        <f t="shared" si="1"/>
        <v>19</v>
      </c>
      <c r="G39" s="18">
        <f t="shared" si="9"/>
        <v>5</v>
      </c>
      <c r="H39" s="18">
        <v>1702298</v>
      </c>
      <c r="I39" s="17">
        <f t="shared" si="10"/>
        <v>76.989999999999995</v>
      </c>
      <c r="J39" s="21">
        <f t="shared" si="8"/>
        <v>17</v>
      </c>
      <c r="K39" s="20">
        <f t="shared" ref="K39:K48" si="11">RANK(I39,$I$34:$I$48)</f>
        <v>5</v>
      </c>
      <c r="L39" s="36"/>
      <c r="M39" s="66"/>
      <c r="O39" s="4"/>
    </row>
    <row r="40" spans="1:15" ht="15" x14ac:dyDescent="0.2">
      <c r="A40" s="48"/>
      <c r="B40" s="22" t="s">
        <v>68</v>
      </c>
      <c r="C40" s="13" t="s">
        <v>19</v>
      </c>
      <c r="D40" s="13" t="s">
        <v>19</v>
      </c>
      <c r="E40" s="17">
        <v>76.77</v>
      </c>
      <c r="F40" s="18">
        <f t="shared" si="1"/>
        <v>20</v>
      </c>
      <c r="G40" s="18">
        <f t="shared" si="9"/>
        <v>6</v>
      </c>
      <c r="H40" s="18">
        <v>5659111</v>
      </c>
      <c r="I40" s="17">
        <f t="shared" si="10"/>
        <v>76.77</v>
      </c>
      <c r="J40" s="21">
        <f t="shared" si="8"/>
        <v>18</v>
      </c>
      <c r="K40" s="20">
        <f t="shared" si="11"/>
        <v>6</v>
      </c>
      <c r="L40" s="36"/>
      <c r="M40" s="66"/>
      <c r="O40" s="4"/>
    </row>
    <row r="41" spans="1:15" ht="15" x14ac:dyDescent="0.2">
      <c r="A41" s="48"/>
      <c r="B41" s="22" t="s">
        <v>69</v>
      </c>
      <c r="C41" s="13" t="s">
        <v>24</v>
      </c>
      <c r="D41" s="13" t="s">
        <v>24</v>
      </c>
      <c r="E41" s="17">
        <v>89.07</v>
      </c>
      <c r="F41" s="18">
        <f t="shared" si="1"/>
        <v>5</v>
      </c>
      <c r="G41" s="18">
        <f t="shared" si="9"/>
        <v>1</v>
      </c>
      <c r="H41" s="18">
        <v>10297105</v>
      </c>
      <c r="I41" s="17">
        <f t="shared" si="10"/>
        <v>89.07</v>
      </c>
      <c r="J41" s="21">
        <f t="shared" si="8"/>
        <v>3</v>
      </c>
      <c r="K41" s="20">
        <f t="shared" si="11"/>
        <v>1</v>
      </c>
      <c r="L41" s="36"/>
      <c r="M41" s="66"/>
      <c r="O41" s="4"/>
    </row>
    <row r="42" spans="1:15" ht="15" x14ac:dyDescent="0.2">
      <c r="A42" s="48"/>
      <c r="B42" s="22" t="s">
        <v>70</v>
      </c>
      <c r="C42" s="13" t="s">
        <v>12</v>
      </c>
      <c r="D42" s="13" t="s">
        <v>12</v>
      </c>
      <c r="E42" s="17">
        <v>69.63</v>
      </c>
      <c r="F42" s="18">
        <f t="shared" si="1"/>
        <v>34</v>
      </c>
      <c r="G42" s="18">
        <f t="shared" si="9"/>
        <v>12</v>
      </c>
      <c r="H42" s="18">
        <v>1243065</v>
      </c>
      <c r="I42" s="17">
        <f t="shared" si="10"/>
        <v>69.63</v>
      </c>
      <c r="J42" s="21">
        <f t="shared" si="8"/>
        <v>30</v>
      </c>
      <c r="K42" s="20">
        <f t="shared" si="11"/>
        <v>11</v>
      </c>
      <c r="L42" s="36"/>
      <c r="M42" s="66"/>
      <c r="O42" s="4"/>
    </row>
    <row r="43" spans="1:15" ht="15" x14ac:dyDescent="0.2">
      <c r="A43" s="48"/>
      <c r="B43" s="22" t="s">
        <v>71</v>
      </c>
      <c r="C43" s="13" t="s">
        <v>25</v>
      </c>
      <c r="D43" s="13" t="s">
        <v>25</v>
      </c>
      <c r="E43" s="17">
        <v>85.37</v>
      </c>
      <c r="F43" s="18">
        <f t="shared" si="1"/>
        <v>7</v>
      </c>
      <c r="G43" s="18">
        <f t="shared" si="9"/>
        <v>2</v>
      </c>
      <c r="H43" s="18">
        <v>7641477</v>
      </c>
      <c r="I43" s="17">
        <f t="shared" si="10"/>
        <v>85.37</v>
      </c>
      <c r="J43" s="21">
        <f t="shared" si="8"/>
        <v>5</v>
      </c>
      <c r="K43" s="20">
        <f t="shared" si="11"/>
        <v>2</v>
      </c>
      <c r="L43" s="36"/>
      <c r="M43" s="66"/>
      <c r="O43" s="4"/>
    </row>
    <row r="44" spans="1:15" ht="15" x14ac:dyDescent="0.2">
      <c r="A44" s="48"/>
      <c r="B44" s="22" t="s">
        <v>72</v>
      </c>
      <c r="C44" s="13" t="s">
        <v>21</v>
      </c>
      <c r="D44" s="13" t="s">
        <v>21</v>
      </c>
      <c r="E44" s="17">
        <v>53.71</v>
      </c>
      <c r="F44" s="18">
        <f t="shared" si="1"/>
        <v>38</v>
      </c>
      <c r="G44" s="18">
        <f t="shared" si="9"/>
        <v>15</v>
      </c>
      <c r="H44" s="18">
        <v>5677004</v>
      </c>
      <c r="I44" s="17">
        <f t="shared" si="10"/>
        <v>53.71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73</v>
      </c>
      <c r="C45" s="13" t="s">
        <v>20</v>
      </c>
      <c r="D45" s="13" t="s">
        <v>20</v>
      </c>
      <c r="E45" s="17">
        <v>71.37</v>
      </c>
      <c r="F45" s="18">
        <f t="shared" si="1"/>
        <v>32</v>
      </c>
      <c r="G45" s="18">
        <f t="shared" si="9"/>
        <v>11</v>
      </c>
      <c r="H45" s="18">
        <v>8364472</v>
      </c>
      <c r="I45" s="17">
        <f t="shared" si="10"/>
        <v>71.37</v>
      </c>
      <c r="J45" s="21">
        <f t="shared" si="8"/>
        <v>27</v>
      </c>
      <c r="K45" s="20">
        <f t="shared" si="11"/>
        <v>9</v>
      </c>
      <c r="L45" s="36"/>
      <c r="M45" s="66"/>
      <c r="O45" s="4"/>
    </row>
    <row r="46" spans="1:15" ht="15" x14ac:dyDescent="0.2">
      <c r="A46" s="48"/>
      <c r="B46" s="22" t="s">
        <v>74</v>
      </c>
      <c r="C46" s="13" t="s">
        <v>20</v>
      </c>
      <c r="D46" s="13" t="s">
        <v>20</v>
      </c>
      <c r="E46" s="17">
        <v>74.98</v>
      </c>
      <c r="F46" s="18">
        <f t="shared" si="1"/>
        <v>25</v>
      </c>
      <c r="G46" s="18">
        <f t="shared" si="9"/>
        <v>7</v>
      </c>
      <c r="H46" s="18">
        <v>6659724</v>
      </c>
      <c r="I46" s="17">
        <f t="shared" si="10"/>
        <v>74.98</v>
      </c>
      <c r="J46" s="21">
        <f t="shared" si="8"/>
        <v>23</v>
      </c>
      <c r="K46" s="20">
        <f t="shared" si="11"/>
        <v>7</v>
      </c>
      <c r="L46" s="36"/>
      <c r="M46" s="66"/>
      <c r="O46" s="4"/>
    </row>
    <row r="47" spans="1:15" ht="15" x14ac:dyDescent="0.2">
      <c r="A47" s="48"/>
      <c r="B47" s="22" t="s">
        <v>75</v>
      </c>
      <c r="C47" s="13" t="s">
        <v>22</v>
      </c>
      <c r="D47" s="13" t="s">
        <v>22</v>
      </c>
      <c r="E47" s="17">
        <v>72.06</v>
      </c>
      <c r="F47" s="18">
        <f t="shared" si="1"/>
        <v>30</v>
      </c>
      <c r="G47" s="18">
        <f t="shared" si="9"/>
        <v>9</v>
      </c>
      <c r="H47" s="18">
        <v>3554572</v>
      </c>
      <c r="I47" s="17">
        <f t="shared" si="10"/>
        <v>72.06</v>
      </c>
      <c r="J47" s="21">
        <f t="shared" si="8"/>
        <v>26</v>
      </c>
      <c r="K47" s="20">
        <f t="shared" si="11"/>
        <v>8</v>
      </c>
      <c r="L47" s="36"/>
      <c r="M47" s="66"/>
      <c r="O47" s="4"/>
    </row>
    <row r="48" spans="1:15" ht="15" x14ac:dyDescent="0.2">
      <c r="A48" s="49"/>
      <c r="B48" s="22" t="s">
        <v>76</v>
      </c>
      <c r="C48" s="13" t="s">
        <v>13</v>
      </c>
      <c r="D48" s="13" t="s">
        <v>13</v>
      </c>
      <c r="E48" s="17">
        <v>83.13</v>
      </c>
      <c r="F48" s="18">
        <f t="shared" si="1"/>
        <v>10</v>
      </c>
      <c r="G48" s="18">
        <f t="shared" si="9"/>
        <v>3</v>
      </c>
      <c r="H48" s="18">
        <v>2215994</v>
      </c>
      <c r="I48" s="17">
        <f t="shared" si="10"/>
        <v>83.13</v>
      </c>
      <c r="J48" s="21">
        <f t="shared" si="8"/>
        <v>6</v>
      </c>
      <c r="K48" s="20">
        <f t="shared" si="11"/>
        <v>3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27 E29:E30 E32 E34:E48">
    <cfRule type="cellIs" dxfId="35" priority="12" operator="lessThan">
      <formula>60</formula>
    </cfRule>
    <cfRule type="cellIs" dxfId="34" priority="13" operator="between">
      <formula>59.99</formula>
      <formula>76</formula>
    </cfRule>
    <cfRule type="cellIs" dxfId="33" priority="14" operator="greaterThan">
      <formula>93</formula>
    </cfRule>
    <cfRule type="cellIs" dxfId="32" priority="15" operator="between">
      <formula>75.99</formula>
      <formula>93</formula>
    </cfRule>
  </conditionalFormatting>
  <conditionalFormatting sqref="I3:I48">
    <cfRule type="cellIs" dxfId="31" priority="1" operator="between">
      <formula>75.99</formula>
      <formula>93</formula>
    </cfRule>
    <cfRule type="cellIs" dxfId="30" priority="2" operator="greaterThan">
      <formula>93</formula>
    </cfRule>
    <cfRule type="cellIs" dxfId="29" priority="3" operator="lessThan">
      <formula>60</formula>
    </cfRule>
    <cfRule type="cellIs" dxfId="28" priority="4" operator="between">
      <formula>59.99</formula>
      <formula>76</formula>
    </cfRule>
  </conditionalFormatting>
  <conditionalFormatting sqref="I34:I48">
    <cfRule type="cellIs" dxfId="27" priority="6" operator="between">
      <formula>75.99</formula>
      <formula>93</formula>
    </cfRule>
  </conditionalFormatting>
  <conditionalFormatting sqref="L3:M3 L34">
    <cfRule type="cellIs" dxfId="26" priority="80" operator="between">
      <formula>75.99</formula>
      <formula>93</formula>
    </cfRule>
  </conditionalFormatting>
  <conditionalFormatting sqref="L3:M3">
    <cfRule type="cellIs" dxfId="25" priority="121" operator="lessThan">
      <formula>59.99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FDBD-D10D-424A-8DEA-85A53B5E7A8A}">
  <dimension ref="A1:O60"/>
  <sheetViews>
    <sheetView tabSelected="1" zoomScale="80" zoomScaleNormal="80" workbookViewId="0">
      <selection activeCell="E15" sqref="E15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85</v>
      </c>
      <c r="B2" s="14" t="s">
        <v>83</v>
      </c>
      <c r="C2" s="14" t="s">
        <v>26</v>
      </c>
      <c r="D2" s="14" t="s">
        <v>1</v>
      </c>
      <c r="E2" s="14" t="s">
        <v>84</v>
      </c>
      <c r="F2" s="14" t="s">
        <v>37</v>
      </c>
      <c r="G2" s="14" t="s">
        <v>81</v>
      </c>
      <c r="H2" s="15" t="s">
        <v>35</v>
      </c>
      <c r="I2" s="14" t="s">
        <v>36</v>
      </c>
      <c r="J2" s="14" t="s">
        <v>38</v>
      </c>
      <c r="K2" s="14" t="s">
        <v>80</v>
      </c>
      <c r="L2" s="14" t="s">
        <v>82</v>
      </c>
      <c r="M2" s="16" t="s">
        <v>0</v>
      </c>
    </row>
    <row r="3" spans="1:15" ht="15" x14ac:dyDescent="0.2">
      <c r="A3" s="47" t="s">
        <v>77</v>
      </c>
      <c r="B3" s="37" t="s">
        <v>45</v>
      </c>
      <c r="C3" s="39" t="s">
        <v>39</v>
      </c>
      <c r="D3" s="13" t="s">
        <v>3</v>
      </c>
      <c r="E3" s="17">
        <v>85.85</v>
      </c>
      <c r="F3" s="18">
        <f>RANK(E3,$E$3:$E$48)</f>
        <v>11</v>
      </c>
      <c r="G3" s="18">
        <f>RANK(E3,$E$3:$E$15)</f>
        <v>4</v>
      </c>
      <c r="H3" s="18">
        <v>7955647</v>
      </c>
      <c r="I3" s="41">
        <f>SUMPRODUCT(E3:E4,H3:H4)/SUM(H3:H4)</f>
        <v>86.818095837185624</v>
      </c>
      <c r="J3" s="43">
        <f>RANK(I3,$I$3:$I$48)</f>
        <v>6</v>
      </c>
      <c r="K3" s="45">
        <f>RANK(I3,$I$3:$I$15)</f>
        <v>2</v>
      </c>
      <c r="L3" s="63">
        <f>SUMPRODUCT(E3:E15,H3:H15)/SUM(H3:H15)</f>
        <v>80.399572691345838</v>
      </c>
      <c r="M3" s="65">
        <f>SUMPRODUCT(E3:E48,H3:H48)/SUM(H3:H48)</f>
        <v>78.100611235073558</v>
      </c>
    </row>
    <row r="4" spans="1:15" ht="15" x14ac:dyDescent="0.2">
      <c r="A4" s="48"/>
      <c r="B4" s="38"/>
      <c r="C4" s="40"/>
      <c r="D4" s="13" t="s">
        <v>4</v>
      </c>
      <c r="E4" s="17">
        <v>92.87</v>
      </c>
      <c r="F4" s="18">
        <f>RANK(E4,$E$3:$E$48)</f>
        <v>1</v>
      </c>
      <c r="G4" s="18">
        <f t="shared" ref="G4:G15" si="0">RANK(E4,$E$3:$E$15)</f>
        <v>1</v>
      </c>
      <c r="H4" s="18">
        <v>1272629</v>
      </c>
      <c r="I4" s="42"/>
      <c r="J4" s="44"/>
      <c r="K4" s="46"/>
      <c r="L4" s="64"/>
      <c r="M4" s="66"/>
    </row>
    <row r="5" spans="1:15" ht="15" x14ac:dyDescent="0.2">
      <c r="A5" s="48"/>
      <c r="B5" s="22" t="s">
        <v>46</v>
      </c>
      <c r="C5" s="13" t="s">
        <v>5</v>
      </c>
      <c r="D5" s="13" t="s">
        <v>6</v>
      </c>
      <c r="E5" s="17">
        <v>79.19</v>
      </c>
      <c r="F5" s="18">
        <f t="shared" ref="F5:F48" si="1">RANK(E5,$E$3:$E$48)</f>
        <v>17</v>
      </c>
      <c r="G5" s="18">
        <f t="shared" si="0"/>
        <v>6</v>
      </c>
      <c r="H5" s="18">
        <v>7524201</v>
      </c>
      <c r="I5" s="17">
        <f t="shared" ref="I5:I10" si="2">+E5</f>
        <v>79.19</v>
      </c>
      <c r="J5" s="21">
        <f t="shared" ref="J5:J11" si="3">RANK(I5,$I$3:$I$48)</f>
        <v>15</v>
      </c>
      <c r="K5" s="19">
        <f t="shared" ref="K5:K11" si="4">RANK(I5,$I$3:$I$15)</f>
        <v>5</v>
      </c>
      <c r="L5" s="64"/>
      <c r="M5" s="66"/>
    </row>
    <row r="6" spans="1:15" ht="15" x14ac:dyDescent="0.2">
      <c r="A6" s="48"/>
      <c r="B6" s="22" t="s">
        <v>47</v>
      </c>
      <c r="C6" s="25" t="s">
        <v>33</v>
      </c>
      <c r="D6" s="25" t="s">
        <v>33</v>
      </c>
      <c r="E6" s="17">
        <v>74.930000000000007</v>
      </c>
      <c r="F6" s="18">
        <f t="shared" si="1"/>
        <v>27</v>
      </c>
      <c r="G6" s="18">
        <f t="shared" si="0"/>
        <v>10</v>
      </c>
      <c r="H6" s="18">
        <v>8709646</v>
      </c>
      <c r="I6" s="17">
        <f t="shared" si="2"/>
        <v>74.930000000000007</v>
      </c>
      <c r="J6" s="21">
        <f t="shared" si="3"/>
        <v>24</v>
      </c>
      <c r="K6" s="19">
        <f t="shared" si="4"/>
        <v>9</v>
      </c>
      <c r="L6" s="64"/>
      <c r="M6" s="66"/>
    </row>
    <row r="7" spans="1:15" ht="15" x14ac:dyDescent="0.2">
      <c r="A7" s="48"/>
      <c r="B7" s="22" t="s">
        <v>48</v>
      </c>
      <c r="C7" s="13" t="s">
        <v>31</v>
      </c>
      <c r="D7" s="13" t="s">
        <v>31</v>
      </c>
      <c r="E7" s="17">
        <v>79.08</v>
      </c>
      <c r="F7" s="18">
        <f t="shared" si="1"/>
        <v>18</v>
      </c>
      <c r="G7" s="18">
        <f t="shared" si="0"/>
        <v>7</v>
      </c>
      <c r="H7" s="18">
        <v>5070631</v>
      </c>
      <c r="I7" s="17">
        <f t="shared" si="2"/>
        <v>79.08</v>
      </c>
      <c r="J7" s="21">
        <f t="shared" si="3"/>
        <v>16</v>
      </c>
      <c r="K7" s="19">
        <f t="shared" si="4"/>
        <v>6</v>
      </c>
      <c r="L7" s="64"/>
      <c r="M7" s="66"/>
    </row>
    <row r="8" spans="1:15" ht="15" x14ac:dyDescent="0.2">
      <c r="A8" s="48"/>
      <c r="B8" s="22" t="s">
        <v>49</v>
      </c>
      <c r="C8" s="13" t="s">
        <v>10</v>
      </c>
      <c r="D8" s="13" t="s">
        <v>10</v>
      </c>
      <c r="E8" s="17">
        <v>78.83</v>
      </c>
      <c r="F8" s="18">
        <f t="shared" si="1"/>
        <v>19</v>
      </c>
      <c r="G8" s="18">
        <f t="shared" si="0"/>
        <v>8</v>
      </c>
      <c r="H8" s="18">
        <v>6904422</v>
      </c>
      <c r="I8" s="17">
        <f t="shared" si="2"/>
        <v>78.83</v>
      </c>
      <c r="J8" s="21">
        <f t="shared" si="3"/>
        <v>17</v>
      </c>
      <c r="K8" s="19">
        <f t="shared" si="4"/>
        <v>7</v>
      </c>
      <c r="L8" s="64"/>
      <c r="M8" s="66"/>
    </row>
    <row r="9" spans="1:15" ht="15" x14ac:dyDescent="0.2">
      <c r="A9" s="48"/>
      <c r="B9" s="22" t="s">
        <v>50</v>
      </c>
      <c r="C9" s="13" t="s">
        <v>32</v>
      </c>
      <c r="D9" s="13" t="s">
        <v>32</v>
      </c>
      <c r="E9" s="17">
        <v>75.5</v>
      </c>
      <c r="F9" s="18">
        <f t="shared" si="1"/>
        <v>25</v>
      </c>
      <c r="G9" s="18">
        <f t="shared" si="0"/>
        <v>9</v>
      </c>
      <c r="H9" s="18">
        <v>6390534</v>
      </c>
      <c r="I9" s="17">
        <f t="shared" si="2"/>
        <v>75.5</v>
      </c>
      <c r="J9" s="21">
        <f t="shared" si="3"/>
        <v>22</v>
      </c>
      <c r="K9" s="19">
        <f t="shared" si="4"/>
        <v>8</v>
      </c>
      <c r="L9" s="64"/>
      <c r="M9" s="66"/>
      <c r="N9" s="3"/>
    </row>
    <row r="10" spans="1:15" ht="15" x14ac:dyDescent="0.2">
      <c r="A10" s="48"/>
      <c r="B10" s="22" t="s">
        <v>51</v>
      </c>
      <c r="C10" s="13" t="s">
        <v>33</v>
      </c>
      <c r="D10" s="13" t="s">
        <v>33</v>
      </c>
      <c r="E10" s="17">
        <v>79.47</v>
      </c>
      <c r="F10" s="18">
        <f t="shared" si="1"/>
        <v>16</v>
      </c>
      <c r="G10" s="18">
        <f t="shared" si="0"/>
        <v>5</v>
      </c>
      <c r="H10" s="18">
        <v>6931081</v>
      </c>
      <c r="I10" s="17">
        <f t="shared" si="2"/>
        <v>79.47</v>
      </c>
      <c r="J10" s="21">
        <f t="shared" si="3"/>
        <v>14</v>
      </c>
      <c r="K10" s="19">
        <f t="shared" si="4"/>
        <v>4</v>
      </c>
      <c r="L10" s="64"/>
      <c r="M10" s="66"/>
    </row>
    <row r="11" spans="1:15" ht="15" x14ac:dyDescent="0.2">
      <c r="A11" s="48"/>
      <c r="B11" s="50" t="s">
        <v>52</v>
      </c>
      <c r="C11" s="39" t="s">
        <v>41</v>
      </c>
      <c r="D11" s="13" t="s">
        <v>34</v>
      </c>
      <c r="E11" s="17">
        <v>86.84</v>
      </c>
      <c r="F11" s="18">
        <f>RANK(E11,$E$3:$E$48)</f>
        <v>8</v>
      </c>
      <c r="G11" s="18">
        <f>RANK(E11,$E$3:$E$15)</f>
        <v>3</v>
      </c>
      <c r="H11" s="18">
        <v>6627736</v>
      </c>
      <c r="I11" s="41">
        <f>SUMPRODUCT(E11:E14,H11:H14)/SUM(H11:H14)</f>
        <v>82.073395716324725</v>
      </c>
      <c r="J11" s="43">
        <f t="shared" si="3"/>
        <v>11</v>
      </c>
      <c r="K11" s="45">
        <f t="shared" si="4"/>
        <v>3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v>72.790000000000006</v>
      </c>
      <c r="F13" s="18">
        <f t="shared" si="1"/>
        <v>30</v>
      </c>
      <c r="G13" s="18">
        <f t="shared" si="0"/>
        <v>11</v>
      </c>
      <c r="H13" s="18">
        <v>3403043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53</v>
      </c>
      <c r="C15" s="13" t="s">
        <v>11</v>
      </c>
      <c r="D15" s="13" t="s">
        <v>11</v>
      </c>
      <c r="E15" s="17">
        <v>91.8</v>
      </c>
      <c r="F15" s="18">
        <f t="shared" si="1"/>
        <v>2</v>
      </c>
      <c r="G15" s="18">
        <f t="shared" si="0"/>
        <v>2</v>
      </c>
      <c r="H15" s="18">
        <v>3157719</v>
      </c>
      <c r="I15" s="17">
        <f>+E15</f>
        <v>91.8</v>
      </c>
      <c r="J15" s="21">
        <f>RANK(I15,$I$3:$I$48)</f>
        <v>1</v>
      </c>
      <c r="K15" s="24">
        <f>RANK(I15,$I$3:$I$15)</f>
        <v>1</v>
      </c>
      <c r="L15" s="64"/>
      <c r="M15" s="66"/>
    </row>
    <row r="16" spans="1:15" ht="15" x14ac:dyDescent="0.25">
      <c r="A16" s="68" t="s">
        <v>79</v>
      </c>
      <c r="B16" s="50" t="s">
        <v>54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76.739999999999995</v>
      </c>
      <c r="J16" s="43">
        <f>RANK(I16:I19,$I$3:$I$48)</f>
        <v>20</v>
      </c>
      <c r="K16" s="45">
        <f>RANK(I16,$I$16:$I$33)</f>
        <v>9</v>
      </c>
      <c r="L16" s="35">
        <f>SUMPRODUCT(E16:E33,H16:H33)/SUM(H16:H33)</f>
        <v>81.600332231963364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v>76.739999999999995</v>
      </c>
      <c r="F17" s="18">
        <f>RANK(E17,$E$3:$E$48)</f>
        <v>23</v>
      </c>
      <c r="G17" s="18">
        <f>RANK(E17,$E$16:$E$33)</f>
        <v>10</v>
      </c>
      <c r="H17" s="18">
        <v>2305353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55</v>
      </c>
      <c r="C20" s="39" t="s">
        <v>39</v>
      </c>
      <c r="D20" s="13" t="s">
        <v>3</v>
      </c>
      <c r="E20" s="17">
        <v>90.82</v>
      </c>
      <c r="F20" s="18">
        <f t="shared" si="1"/>
        <v>3</v>
      </c>
      <c r="G20" s="18">
        <f>RANK(E20,$E$16:$E$33)</f>
        <v>1</v>
      </c>
      <c r="H20" s="18">
        <v>2674947</v>
      </c>
      <c r="I20" s="41">
        <f>SUMPRODUCT(E20:E21,H20:H21)/SUM(H20:H21)</f>
        <v>90.667783325088735</v>
      </c>
      <c r="J20" s="43">
        <f>RANK(I20,$I$3:$I$48)</f>
        <v>2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v>89.46</v>
      </c>
      <c r="F21" s="18">
        <f t="shared" si="1"/>
        <v>5</v>
      </c>
      <c r="G21" s="18">
        <f>RANK(E21,$E$16:$E$33)</f>
        <v>2</v>
      </c>
      <c r="H21" s="18">
        <v>337123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56</v>
      </c>
      <c r="C22" s="13" t="s">
        <v>5</v>
      </c>
      <c r="D22" s="13" t="s">
        <v>6</v>
      </c>
      <c r="E22" s="17">
        <v>77.36</v>
      </c>
      <c r="F22" s="18">
        <f t="shared" si="1"/>
        <v>22</v>
      </c>
      <c r="G22" s="18">
        <f t="shared" ref="G22:G32" si="5">RANK(E22,$E$16:$E$33)</f>
        <v>9</v>
      </c>
      <c r="H22" s="18">
        <v>9051205</v>
      </c>
      <c r="I22" s="17">
        <f t="shared" ref="I22:I27" si="6">+E22</f>
        <v>77.36</v>
      </c>
      <c r="J22" s="21">
        <f>RANK(I22,$I$3:$I$48)</f>
        <v>19</v>
      </c>
      <c r="K22" s="19">
        <f t="shared" ref="K22:K27" si="7">RANK(I22,$I$16:$I$33)</f>
        <v>8</v>
      </c>
      <c r="L22" s="36"/>
      <c r="M22" s="66"/>
    </row>
    <row r="23" spans="1:15" ht="15" x14ac:dyDescent="0.2">
      <c r="A23" s="69"/>
      <c r="B23" s="22" t="s">
        <v>57</v>
      </c>
      <c r="C23" s="25" t="s">
        <v>33</v>
      </c>
      <c r="D23" s="25" t="s">
        <v>33</v>
      </c>
      <c r="E23" s="17">
        <v>75.12</v>
      </c>
      <c r="F23" s="18">
        <f t="shared" si="1"/>
        <v>26</v>
      </c>
      <c r="G23" s="18">
        <f>RANK(E23,$E$16:$E$33)</f>
        <v>11</v>
      </c>
      <c r="H23" s="18">
        <v>7067840</v>
      </c>
      <c r="I23" s="17">
        <f t="shared" si="6"/>
        <v>75.12</v>
      </c>
      <c r="J23" s="21">
        <f>RANK(I23,$I$3:$I$48)</f>
        <v>23</v>
      </c>
      <c r="K23" s="19">
        <f t="shared" si="7"/>
        <v>10</v>
      </c>
      <c r="L23" s="36"/>
      <c r="M23" s="66"/>
    </row>
    <row r="24" spans="1:15" ht="15" x14ac:dyDescent="0.2">
      <c r="A24" s="69"/>
      <c r="B24" s="22" t="s">
        <v>58</v>
      </c>
      <c r="C24" s="13" t="s">
        <v>8</v>
      </c>
      <c r="D24" s="13" t="s">
        <v>9</v>
      </c>
      <c r="E24" s="17">
        <v>83</v>
      </c>
      <c r="F24" s="18">
        <f t="shared" si="1"/>
        <v>14</v>
      </c>
      <c r="G24" s="18">
        <f t="shared" si="5"/>
        <v>8</v>
      </c>
      <c r="H24" s="18">
        <v>7673789</v>
      </c>
      <c r="I24" s="17">
        <f t="shared" si="6"/>
        <v>83</v>
      </c>
      <c r="J24" s="21">
        <f t="shared" ref="J24:J48" si="8">RANK(I24,$I$3:$I$48)</f>
        <v>10</v>
      </c>
      <c r="K24" s="19">
        <f t="shared" si="7"/>
        <v>6</v>
      </c>
      <c r="L24" s="36"/>
      <c r="M24" s="66"/>
    </row>
    <row r="25" spans="1:15" ht="15" x14ac:dyDescent="0.2">
      <c r="A25" s="69"/>
      <c r="B25" s="22" t="s">
        <v>59</v>
      </c>
      <c r="C25" s="13" t="s">
        <v>31</v>
      </c>
      <c r="D25" s="13" t="s">
        <v>31</v>
      </c>
      <c r="E25" s="17">
        <v>85.78</v>
      </c>
      <c r="F25" s="18">
        <f t="shared" si="1"/>
        <v>12</v>
      </c>
      <c r="G25" s="18">
        <f t="shared" si="5"/>
        <v>6</v>
      </c>
      <c r="H25" s="18">
        <v>4167898</v>
      </c>
      <c r="I25" s="17">
        <f t="shared" si="6"/>
        <v>85.78</v>
      </c>
      <c r="J25" s="21">
        <f t="shared" si="8"/>
        <v>8</v>
      </c>
      <c r="K25" s="19">
        <f t="shared" si="7"/>
        <v>4</v>
      </c>
      <c r="L25" s="36"/>
      <c r="M25" s="66"/>
    </row>
    <row r="26" spans="1:15" ht="15" x14ac:dyDescent="0.2">
      <c r="A26" s="69"/>
      <c r="B26" s="22" t="s">
        <v>60</v>
      </c>
      <c r="C26" s="13" t="s">
        <v>10</v>
      </c>
      <c r="D26" s="13" t="s">
        <v>10</v>
      </c>
      <c r="E26" s="17">
        <v>86.16</v>
      </c>
      <c r="F26" s="18">
        <f t="shared" si="1"/>
        <v>10</v>
      </c>
      <c r="G26" s="18">
        <f t="shared" si="5"/>
        <v>5</v>
      </c>
      <c r="H26" s="18">
        <v>3071390</v>
      </c>
      <c r="I26" s="17">
        <f t="shared" si="6"/>
        <v>86.16</v>
      </c>
      <c r="J26" s="21">
        <f t="shared" si="8"/>
        <v>7</v>
      </c>
      <c r="K26" s="19">
        <f t="shared" si="7"/>
        <v>3</v>
      </c>
      <c r="L26" s="36"/>
      <c r="M26" s="66"/>
    </row>
    <row r="27" spans="1:15" ht="15" x14ac:dyDescent="0.2">
      <c r="A27" s="69"/>
      <c r="B27" s="37" t="s">
        <v>61</v>
      </c>
      <c r="C27" s="39" t="s">
        <v>43</v>
      </c>
      <c r="D27" s="13" t="s">
        <v>30</v>
      </c>
      <c r="E27" s="17">
        <v>84.85</v>
      </c>
      <c r="F27" s="18">
        <f t="shared" si="1"/>
        <v>13</v>
      </c>
      <c r="G27" s="18">
        <f t="shared" si="5"/>
        <v>7</v>
      </c>
      <c r="H27" s="18">
        <v>3432287</v>
      </c>
      <c r="I27" s="41">
        <f t="shared" si="6"/>
        <v>84.85</v>
      </c>
      <c r="J27" s="43">
        <f t="shared" si="8"/>
        <v>9</v>
      </c>
      <c r="K27" s="57">
        <f t="shared" si="7"/>
        <v>5</v>
      </c>
      <c r="L27" s="36"/>
      <c r="M27" s="66"/>
    </row>
    <row r="28" spans="1:15" ht="15" x14ac:dyDescent="0.25">
      <c r="A28" s="69"/>
      <c r="B28" s="38"/>
      <c r="C28" s="40"/>
      <c r="D28" s="13" t="s">
        <v>42</v>
      </c>
      <c r="E28"/>
      <c r="F28" s="18"/>
      <c r="G28" s="18"/>
      <c r="H28" s="18"/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62</v>
      </c>
      <c r="C29" s="13" t="s">
        <v>4</v>
      </c>
      <c r="D29" s="13" t="s">
        <v>4</v>
      </c>
      <c r="E29" s="17">
        <v>87.99</v>
      </c>
      <c r="F29" s="18">
        <f t="shared" si="1"/>
        <v>7</v>
      </c>
      <c r="G29" s="18">
        <f>RANK(E29,$E$16:$E$33)</f>
        <v>3</v>
      </c>
      <c r="H29" s="18">
        <v>3794294</v>
      </c>
      <c r="I29" s="17">
        <f>+E29</f>
        <v>87.99</v>
      </c>
      <c r="J29" s="21">
        <f t="shared" si="8"/>
        <v>5</v>
      </c>
      <c r="K29" s="19">
        <f>RANK(I29,$I$16:$I$33)</f>
        <v>2</v>
      </c>
      <c r="L29" s="36"/>
      <c r="M29" s="66"/>
    </row>
    <row r="30" spans="1:15" ht="15" x14ac:dyDescent="0.2">
      <c r="A30" s="69"/>
      <c r="B30" s="50" t="s">
        <v>63</v>
      </c>
      <c r="C30" s="39" t="s">
        <v>41</v>
      </c>
      <c r="D30" s="13" t="s">
        <v>34</v>
      </c>
      <c r="E30" s="17">
        <v>86.82</v>
      </c>
      <c r="F30" s="18">
        <f>RANK(E30,$E$3:$E$48)</f>
        <v>9</v>
      </c>
      <c r="G30" s="18">
        <f>RANK(E30,$E$16:$E$33)</f>
        <v>4</v>
      </c>
      <c r="H30" s="18">
        <v>2867047</v>
      </c>
      <c r="I30" s="41">
        <f>SUMPRODUCT(E30:E33,H30:H33)/SUM(H30:H33)</f>
        <v>80.023653210802152</v>
      </c>
      <c r="J30" s="43">
        <f>RANK(I30,$I$3:$I$48)</f>
        <v>13</v>
      </c>
      <c r="K30" s="45">
        <f>RANK(I30,$I$16:$I$33)</f>
        <v>7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v>73.84</v>
      </c>
      <c r="F32" s="18">
        <f t="shared" si="1"/>
        <v>29</v>
      </c>
      <c r="G32" s="18">
        <f t="shared" si="5"/>
        <v>12</v>
      </c>
      <c r="H32" s="18">
        <v>3151122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78</v>
      </c>
      <c r="B34" s="37" t="s">
        <v>64</v>
      </c>
      <c r="C34" s="39" t="s">
        <v>44</v>
      </c>
      <c r="D34" s="13" t="s">
        <v>28</v>
      </c>
      <c r="E34" s="17">
        <v>80.63</v>
      </c>
      <c r="F34" s="18">
        <f t="shared" si="1"/>
        <v>15</v>
      </c>
      <c r="G34" s="18">
        <f>RANK(E34,$E$34:$E$48)</f>
        <v>3</v>
      </c>
      <c r="H34" s="18">
        <v>9310164</v>
      </c>
      <c r="I34" s="41">
        <f>SUMPRODUCT(E34:E35,H34:H35)/SUM(H34:H35)</f>
        <v>80.173342623856072</v>
      </c>
      <c r="J34" s="43">
        <f t="shared" si="8"/>
        <v>12</v>
      </c>
      <c r="K34" s="45">
        <f>RANK(I34,$I$34:$I$48)</f>
        <v>3</v>
      </c>
      <c r="L34" s="35">
        <f>SUMPRODUCT(E34:E48,H34:H48)/SUM(H34:H48)</f>
        <v>74.146956007265217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v>78.06</v>
      </c>
      <c r="F35" s="18">
        <f t="shared" si="1"/>
        <v>21</v>
      </c>
      <c r="G35" s="18">
        <f t="shared" ref="G35:G48" si="9">RANK(E35,$E$34:$E$48)</f>
        <v>5</v>
      </c>
      <c r="H35" s="18">
        <v>2011768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65</v>
      </c>
      <c r="C36" s="39" t="s">
        <v>44</v>
      </c>
      <c r="D36" s="13" t="s">
        <v>28</v>
      </c>
      <c r="E36" s="17">
        <v>67</v>
      </c>
      <c r="F36" s="18">
        <f t="shared" si="1"/>
        <v>35</v>
      </c>
      <c r="G36" s="18">
        <f t="shared" si="9"/>
        <v>12</v>
      </c>
      <c r="H36" s="18">
        <v>5318814</v>
      </c>
      <c r="I36" s="41">
        <f>SUMPRODUCT(E36:E37,H36:H37)/SUM(H36:H37)</f>
        <v>67.125454352045153</v>
      </c>
      <c r="J36" s="43">
        <f t="shared" si="8"/>
        <v>29</v>
      </c>
      <c r="K36" s="45">
        <f>RANK(I36,$I$34:$I$48)</f>
        <v>10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v>67.489999999999995</v>
      </c>
      <c r="F37" s="18">
        <f t="shared" si="1"/>
        <v>34</v>
      </c>
      <c r="G37" s="18">
        <f t="shared" si="9"/>
        <v>11</v>
      </c>
      <c r="H37" s="18">
        <v>1830411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66</v>
      </c>
      <c r="C38" s="13" t="s">
        <v>12</v>
      </c>
      <c r="D38" s="13" t="s">
        <v>12</v>
      </c>
      <c r="E38" s="17">
        <v>55.59</v>
      </c>
      <c r="F38" s="18">
        <f t="shared" si="1"/>
        <v>37</v>
      </c>
      <c r="G38" s="18">
        <f t="shared" si="9"/>
        <v>14</v>
      </c>
      <c r="H38" s="18">
        <v>6487695</v>
      </c>
      <c r="I38" s="17">
        <f t="shared" ref="I38:I48" si="10">+E38</f>
        <v>55.59</v>
      </c>
      <c r="J38" s="21">
        <f t="shared" si="8"/>
        <v>31</v>
      </c>
      <c r="K38" s="20">
        <f>RANK(I38,$I$34:$I$48)</f>
        <v>12</v>
      </c>
      <c r="L38" s="36"/>
      <c r="M38" s="66"/>
      <c r="O38" s="4"/>
    </row>
    <row r="39" spans="1:15" ht="15" x14ac:dyDescent="0.2">
      <c r="A39" s="48"/>
      <c r="B39" s="22" t="s">
        <v>67</v>
      </c>
      <c r="C39" s="13" t="s">
        <v>29</v>
      </c>
      <c r="D39" s="13" t="s">
        <v>29</v>
      </c>
      <c r="E39" s="17">
        <v>75.83</v>
      </c>
      <c r="F39" s="18">
        <f t="shared" si="1"/>
        <v>24</v>
      </c>
      <c r="G39" s="18">
        <f t="shared" si="9"/>
        <v>6</v>
      </c>
      <c r="H39" s="18">
        <v>1906735</v>
      </c>
      <c r="I39" s="17">
        <f t="shared" si="10"/>
        <v>75.83</v>
      </c>
      <c r="J39" s="21">
        <f t="shared" si="8"/>
        <v>21</v>
      </c>
      <c r="K39" s="20">
        <f t="shared" ref="K39:K48" si="11">RANK(I39,$I$34:$I$48)</f>
        <v>5</v>
      </c>
      <c r="L39" s="36"/>
      <c r="M39" s="66"/>
      <c r="O39" s="4"/>
    </row>
    <row r="40" spans="1:15" ht="15" x14ac:dyDescent="0.2">
      <c r="A40" s="48"/>
      <c r="B40" s="22" t="s">
        <v>68</v>
      </c>
      <c r="C40" s="13" t="s">
        <v>19</v>
      </c>
      <c r="D40" s="13" t="s">
        <v>19</v>
      </c>
      <c r="E40" s="17">
        <v>71.23</v>
      </c>
      <c r="F40" s="18">
        <f t="shared" si="1"/>
        <v>32</v>
      </c>
      <c r="G40" s="18">
        <f t="shared" si="9"/>
        <v>9</v>
      </c>
      <c r="H40" s="18">
        <v>6212981</v>
      </c>
      <c r="I40" s="17">
        <f t="shared" si="10"/>
        <v>71.23</v>
      </c>
      <c r="J40" s="21">
        <f t="shared" si="8"/>
        <v>27</v>
      </c>
      <c r="K40" s="20">
        <f t="shared" si="11"/>
        <v>8</v>
      </c>
      <c r="L40" s="36"/>
      <c r="M40" s="66"/>
      <c r="O40" s="4"/>
    </row>
    <row r="41" spans="1:15" ht="15" x14ac:dyDescent="0.2">
      <c r="A41" s="48"/>
      <c r="B41" s="22" t="s">
        <v>69</v>
      </c>
      <c r="C41" s="13" t="s">
        <v>24</v>
      </c>
      <c r="D41" s="13" t="s">
        <v>24</v>
      </c>
      <c r="E41" s="17">
        <v>90.39</v>
      </c>
      <c r="F41" s="18">
        <f t="shared" si="1"/>
        <v>4</v>
      </c>
      <c r="G41" s="18">
        <f t="shared" si="9"/>
        <v>1</v>
      </c>
      <c r="H41" s="18">
        <v>10920741</v>
      </c>
      <c r="I41" s="17">
        <f t="shared" si="10"/>
        <v>90.39</v>
      </c>
      <c r="J41" s="21">
        <f t="shared" si="8"/>
        <v>3</v>
      </c>
      <c r="K41" s="20">
        <f t="shared" si="11"/>
        <v>1</v>
      </c>
      <c r="L41" s="36"/>
      <c r="M41" s="66"/>
      <c r="O41" s="4"/>
    </row>
    <row r="42" spans="1:15" ht="15" x14ac:dyDescent="0.2">
      <c r="A42" s="48"/>
      <c r="B42" s="22" t="s">
        <v>70</v>
      </c>
      <c r="C42" s="13" t="s">
        <v>12</v>
      </c>
      <c r="D42" s="13" t="s">
        <v>12</v>
      </c>
      <c r="E42" s="17">
        <v>55.24</v>
      </c>
      <c r="F42" s="18">
        <f t="shared" si="1"/>
        <v>38</v>
      </c>
      <c r="G42" s="18">
        <f t="shared" si="9"/>
        <v>15</v>
      </c>
      <c r="H42" s="18">
        <v>1306811</v>
      </c>
      <c r="I42" s="17">
        <f t="shared" si="10"/>
        <v>55.24</v>
      </c>
      <c r="J42" s="21">
        <f t="shared" si="8"/>
        <v>32</v>
      </c>
      <c r="K42" s="20">
        <f t="shared" si="11"/>
        <v>13</v>
      </c>
      <c r="L42" s="36"/>
      <c r="M42" s="66"/>
      <c r="O42" s="4"/>
    </row>
    <row r="43" spans="1:15" ht="15" x14ac:dyDescent="0.2">
      <c r="A43" s="48"/>
      <c r="B43" s="22" t="s">
        <v>71</v>
      </c>
      <c r="C43" s="13" t="s">
        <v>25</v>
      </c>
      <c r="D43" s="13" t="s">
        <v>25</v>
      </c>
      <c r="E43" s="17">
        <v>78.709999999999994</v>
      </c>
      <c r="F43" s="18">
        <f t="shared" si="1"/>
        <v>20</v>
      </c>
      <c r="G43" s="18">
        <f t="shared" si="9"/>
        <v>4</v>
      </c>
      <c r="H43" s="18">
        <v>7851984</v>
      </c>
      <c r="I43" s="17">
        <f t="shared" si="10"/>
        <v>78.709999999999994</v>
      </c>
      <c r="J43" s="21">
        <f t="shared" si="8"/>
        <v>18</v>
      </c>
      <c r="K43" s="20">
        <f t="shared" si="11"/>
        <v>4</v>
      </c>
      <c r="L43" s="36"/>
      <c r="M43" s="66"/>
      <c r="O43" s="4"/>
    </row>
    <row r="44" spans="1:15" ht="15" x14ac:dyDescent="0.2">
      <c r="A44" s="48"/>
      <c r="B44" s="22" t="s">
        <v>72</v>
      </c>
      <c r="C44" s="13" t="s">
        <v>21</v>
      </c>
      <c r="D44" s="13" t="s">
        <v>21</v>
      </c>
      <c r="E44" s="17">
        <v>60.91</v>
      </c>
      <c r="F44" s="18">
        <f t="shared" si="1"/>
        <v>36</v>
      </c>
      <c r="G44" s="18">
        <f t="shared" si="9"/>
        <v>13</v>
      </c>
      <c r="H44" s="18">
        <v>5952073</v>
      </c>
      <c r="I44" s="17">
        <f t="shared" si="10"/>
        <v>60.91</v>
      </c>
      <c r="J44" s="21">
        <f t="shared" si="8"/>
        <v>30</v>
      </c>
      <c r="K44" s="20">
        <f t="shared" si="11"/>
        <v>11</v>
      </c>
      <c r="L44" s="36"/>
      <c r="M44" s="66"/>
      <c r="O44" s="4"/>
    </row>
    <row r="45" spans="1:15" ht="15" x14ac:dyDescent="0.2">
      <c r="A45" s="48"/>
      <c r="B45" s="22" t="s">
        <v>73</v>
      </c>
      <c r="C45" s="13" t="s">
        <v>20</v>
      </c>
      <c r="D45" s="13" t="s">
        <v>20</v>
      </c>
      <c r="E45" s="17">
        <v>74.02</v>
      </c>
      <c r="F45" s="18">
        <f t="shared" si="1"/>
        <v>28</v>
      </c>
      <c r="G45" s="18">
        <f t="shared" si="9"/>
        <v>7</v>
      </c>
      <c r="H45" s="18">
        <v>8859782</v>
      </c>
      <c r="I45" s="17">
        <f t="shared" si="10"/>
        <v>74.02</v>
      </c>
      <c r="J45" s="21">
        <f t="shared" si="8"/>
        <v>25</v>
      </c>
      <c r="K45" s="20">
        <f t="shared" si="11"/>
        <v>6</v>
      </c>
      <c r="L45" s="36"/>
      <c r="M45" s="66"/>
      <c r="O45" s="4"/>
    </row>
    <row r="46" spans="1:15" ht="15" x14ac:dyDescent="0.2">
      <c r="A46" s="48"/>
      <c r="B46" s="22" t="s">
        <v>74</v>
      </c>
      <c r="C46" s="13" t="s">
        <v>20</v>
      </c>
      <c r="D46" s="13" t="s">
        <v>20</v>
      </c>
      <c r="E46" s="17">
        <v>71.040000000000006</v>
      </c>
      <c r="F46" s="18">
        <f t="shared" si="1"/>
        <v>33</v>
      </c>
      <c r="G46" s="18">
        <f t="shared" si="9"/>
        <v>10</v>
      </c>
      <c r="H46" s="18">
        <v>6983361</v>
      </c>
      <c r="I46" s="17">
        <f t="shared" si="10"/>
        <v>71.040000000000006</v>
      </c>
      <c r="J46" s="21">
        <f t="shared" si="8"/>
        <v>28</v>
      </c>
      <c r="K46" s="20">
        <f t="shared" si="11"/>
        <v>9</v>
      </c>
      <c r="L46" s="36"/>
      <c r="M46" s="66"/>
      <c r="O46" s="4"/>
    </row>
    <row r="47" spans="1:15" ht="15" x14ac:dyDescent="0.2">
      <c r="A47" s="48"/>
      <c r="B47" s="22" t="s">
        <v>75</v>
      </c>
      <c r="C47" s="13" t="s">
        <v>22</v>
      </c>
      <c r="D47" s="13" t="s">
        <v>22</v>
      </c>
      <c r="E47" s="17">
        <v>72.78</v>
      </c>
      <c r="F47" s="18">
        <f t="shared" si="1"/>
        <v>31</v>
      </c>
      <c r="G47" s="18">
        <f t="shared" si="9"/>
        <v>8</v>
      </c>
      <c r="H47" s="18">
        <v>3773345</v>
      </c>
      <c r="I47" s="17">
        <f t="shared" si="10"/>
        <v>72.78</v>
      </c>
      <c r="J47" s="21">
        <f t="shared" si="8"/>
        <v>26</v>
      </c>
      <c r="K47" s="20">
        <f t="shared" si="11"/>
        <v>7</v>
      </c>
      <c r="L47" s="36"/>
      <c r="M47" s="66"/>
      <c r="O47" s="4"/>
    </row>
    <row r="48" spans="1:15" ht="15" x14ac:dyDescent="0.2">
      <c r="A48" s="49"/>
      <c r="B48" s="22" t="s">
        <v>76</v>
      </c>
      <c r="C48" s="13" t="s">
        <v>13</v>
      </c>
      <c r="D48" s="13" t="s">
        <v>13</v>
      </c>
      <c r="E48" s="17">
        <v>89.22</v>
      </c>
      <c r="F48" s="18">
        <f t="shared" si="1"/>
        <v>6</v>
      </c>
      <c r="G48" s="18">
        <f t="shared" si="9"/>
        <v>2</v>
      </c>
      <c r="H48" s="18">
        <v>2357428</v>
      </c>
      <c r="I48" s="17">
        <f t="shared" si="10"/>
        <v>89.22</v>
      </c>
      <c r="J48" s="21">
        <f t="shared" si="8"/>
        <v>4</v>
      </c>
      <c r="K48" s="20">
        <f t="shared" si="11"/>
        <v>2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L34:L48"/>
    <mergeCell ref="B36:B37"/>
    <mergeCell ref="C36:C37"/>
    <mergeCell ref="I36:I37"/>
    <mergeCell ref="J36:J37"/>
    <mergeCell ref="K36:K37"/>
    <mergeCell ref="K34:K35"/>
    <mergeCell ref="A34:A48"/>
    <mergeCell ref="B34:B35"/>
    <mergeCell ref="C34:C35"/>
    <mergeCell ref="I34:I35"/>
    <mergeCell ref="J34:J35"/>
    <mergeCell ref="B30:B33"/>
    <mergeCell ref="C30:C33"/>
    <mergeCell ref="I30:I33"/>
    <mergeCell ref="J30:J33"/>
    <mergeCell ref="K30:K33"/>
    <mergeCell ref="B27:B28"/>
    <mergeCell ref="C27:C28"/>
    <mergeCell ref="I27:I28"/>
    <mergeCell ref="J27:J28"/>
    <mergeCell ref="K27:K28"/>
    <mergeCell ref="B20:B21"/>
    <mergeCell ref="C20:C21"/>
    <mergeCell ref="I20:I21"/>
    <mergeCell ref="J20:J21"/>
    <mergeCell ref="K20:K21"/>
    <mergeCell ref="C16:C19"/>
    <mergeCell ref="I16:I19"/>
    <mergeCell ref="J16:J19"/>
    <mergeCell ref="K16:K19"/>
    <mergeCell ref="L16:L33"/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</mergeCells>
  <conditionalFormatting sqref="E3:E11 E13 E15 E17 E20:E27 E29:E30 E32 E34:E48">
    <cfRule type="cellIs" dxfId="24" priority="9" operator="lessThan">
      <formula>60</formula>
    </cfRule>
    <cfRule type="cellIs" dxfId="23" priority="10" operator="between">
      <formula>59.99</formula>
      <formula>76</formula>
    </cfRule>
    <cfRule type="cellIs" dxfId="22" priority="11" operator="greaterThan">
      <formula>93</formula>
    </cfRule>
    <cfRule type="cellIs" dxfId="21" priority="12" operator="between">
      <formula>75.99</formula>
      <formula>93</formula>
    </cfRule>
  </conditionalFormatting>
  <conditionalFormatting sqref="I3:I48">
    <cfRule type="cellIs" dxfId="20" priority="3" operator="between">
      <formula>75.99</formula>
      <formula>93</formula>
    </cfRule>
    <cfRule type="cellIs" dxfId="19" priority="4" operator="greaterThan">
      <formula>93</formula>
    </cfRule>
    <cfRule type="cellIs" dxfId="18" priority="5" operator="lessThan">
      <formula>60</formula>
    </cfRule>
    <cfRule type="cellIs" dxfId="17" priority="6" operator="between">
      <formula>59.99</formula>
      <formula>76</formula>
    </cfRule>
  </conditionalFormatting>
  <conditionalFormatting sqref="I34:I48">
    <cfRule type="cellIs" dxfId="16" priority="8" operator="between">
      <formula>75.99</formula>
      <formula>93</formula>
    </cfRule>
  </conditionalFormatting>
  <conditionalFormatting sqref="L3:M3 L34">
    <cfRule type="cellIs" dxfId="15" priority="77" operator="between">
      <formula>75.99</formula>
      <formula>93</formula>
    </cfRule>
  </conditionalFormatting>
  <conditionalFormatting sqref="L3:M3">
    <cfRule type="cellIs" dxfId="14" priority="118" operator="lessThan">
      <formula>59.99</formula>
    </cfRule>
  </conditionalFormatting>
  <conditionalFormatting sqref="L3:M48">
    <cfRule type="cellIs" dxfId="13" priority="1" operator="between">
      <formula>59.99</formula>
      <formula>76</formula>
    </cfRule>
    <cfRule type="cellIs" dxfId="12" priority="2" operator="greaterThan">
      <formula>93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zoomScale="80" zoomScaleNormal="80" workbookViewId="0">
      <selection activeCell="E26" sqref="E26:G40"/>
    </sheetView>
  </sheetViews>
  <sheetFormatPr defaultColWidth="18.85546875" defaultRowHeight="19.5" customHeight="1" x14ac:dyDescent="0.2"/>
  <cols>
    <col min="1" max="1" width="7.85546875" style="1" customWidth="1"/>
    <col min="2" max="2" width="8.7109375" style="1" customWidth="1"/>
    <col min="3" max="3" width="15.7109375" style="1" customWidth="1"/>
    <col min="4" max="4" width="17.5703125" style="1" customWidth="1"/>
    <col min="5" max="6" width="15.5703125" style="1" customWidth="1"/>
    <col min="7" max="7" width="12.7109375" style="1" customWidth="1"/>
    <col min="8" max="8" width="18.7109375" style="1" customWidth="1"/>
    <col min="9" max="9" width="21" style="1" customWidth="1"/>
    <col min="10" max="11" width="12.7109375" style="1" customWidth="1"/>
    <col min="12" max="12" width="11.85546875" style="1" customWidth="1"/>
    <col min="13" max="13" width="14.7109375" style="1" customWidth="1"/>
    <col min="14" max="16" width="18.85546875" style="1" customWidth="1"/>
    <col min="17" max="16384" width="18.85546875" style="1"/>
  </cols>
  <sheetData>
    <row r="1" spans="1:15" ht="12.75" x14ac:dyDescent="0.2">
      <c r="A1" s="81" t="s">
        <v>89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92.25" customHeight="1" x14ac:dyDescent="0.2">
      <c r="A2" s="26" t="s">
        <v>85</v>
      </c>
      <c r="B2" s="26" t="s">
        <v>83</v>
      </c>
      <c r="C2" s="26" t="s">
        <v>26</v>
      </c>
      <c r="D2" s="26" t="s">
        <v>1</v>
      </c>
      <c r="E2" s="26" t="s">
        <v>86</v>
      </c>
      <c r="F2" s="26" t="s">
        <v>37</v>
      </c>
      <c r="G2" s="26" t="s">
        <v>81</v>
      </c>
      <c r="H2" s="27" t="s">
        <v>90</v>
      </c>
      <c r="I2" s="26" t="s">
        <v>36</v>
      </c>
      <c r="J2" s="26" t="s">
        <v>38</v>
      </c>
      <c r="K2" s="26" t="s">
        <v>80</v>
      </c>
      <c r="L2" s="26" t="s">
        <v>82</v>
      </c>
      <c r="M2" s="26" t="s">
        <v>0</v>
      </c>
    </row>
    <row r="3" spans="1:15" ht="15" customHeight="1" x14ac:dyDescent="0.2">
      <c r="A3" s="80" t="s">
        <v>77</v>
      </c>
      <c r="B3" s="76" t="s">
        <v>45</v>
      </c>
      <c r="C3" s="77" t="s">
        <v>39</v>
      </c>
      <c r="D3" s="28" t="s">
        <v>3</v>
      </c>
      <c r="E3" s="29">
        <v>88.740765552872816</v>
      </c>
      <c r="F3" s="30">
        <f t="shared" ref="F3:F40" si="0">RANK(E3,$E$3:$E$40)</f>
        <v>6</v>
      </c>
      <c r="G3" s="30">
        <f t="shared" ref="G3:G13" si="1">RANK(E3,$E$3:$E$13)</f>
        <v>3</v>
      </c>
      <c r="H3" s="30">
        <v>7546885.75</v>
      </c>
      <c r="I3" s="78">
        <f>SUMPRODUCT(E3:E4,H3:H4)/SUM(H3:H4)</f>
        <v>88.877996504524887</v>
      </c>
      <c r="J3" s="79">
        <f>RANK(I3,$I$3:$I$40)</f>
        <v>5</v>
      </c>
      <c r="K3" s="74">
        <f>RANK(I3,$I$3:$I$13)</f>
        <v>2</v>
      </c>
      <c r="L3" s="82">
        <f>SUMPRODUCT(E3:E13,H3:H13)/SUM(H3:H13)</f>
        <v>81.191448524383773</v>
      </c>
      <c r="M3" s="82">
        <f>SUMPRODUCT(E3:E40,H3:H40)/SUM(H3:H40)</f>
        <v>78.634743383507285</v>
      </c>
    </row>
    <row r="4" spans="1:15" ht="15" x14ac:dyDescent="0.2">
      <c r="A4" s="80"/>
      <c r="B4" s="76"/>
      <c r="C4" s="77"/>
      <c r="D4" s="28" t="s">
        <v>4</v>
      </c>
      <c r="E4" s="29">
        <v>89.743303366323062</v>
      </c>
      <c r="F4" s="30">
        <f t="shared" si="0"/>
        <v>4</v>
      </c>
      <c r="G4" s="30">
        <f t="shared" si="1"/>
        <v>2</v>
      </c>
      <c r="H4" s="30">
        <v>1196877.5</v>
      </c>
      <c r="I4" s="78"/>
      <c r="J4" s="79"/>
      <c r="K4" s="74"/>
      <c r="L4" s="82"/>
      <c r="M4" s="82"/>
    </row>
    <row r="5" spans="1:15" ht="15" x14ac:dyDescent="0.2">
      <c r="A5" s="80"/>
      <c r="B5" s="31" t="s">
        <v>46</v>
      </c>
      <c r="C5" s="28" t="s">
        <v>5</v>
      </c>
      <c r="D5" s="28" t="s">
        <v>6</v>
      </c>
      <c r="E5" s="29">
        <v>77.155642916722741</v>
      </c>
      <c r="F5" s="30">
        <f t="shared" si="0"/>
        <v>24</v>
      </c>
      <c r="G5" s="30">
        <f t="shared" si="1"/>
        <v>9</v>
      </c>
      <c r="H5" s="30">
        <v>7142011.25</v>
      </c>
      <c r="I5" s="29">
        <f t="shared" ref="I5:I10" si="2">+E5</f>
        <v>77.155642916722741</v>
      </c>
      <c r="J5" s="32">
        <f t="shared" ref="J5:J11" si="3">RANK(I5,$I$3:$I$40)</f>
        <v>22</v>
      </c>
      <c r="K5" s="33">
        <f t="shared" ref="K5:K11" si="4">RANK(I5,$I$3:$I$13)</f>
        <v>8</v>
      </c>
      <c r="L5" s="82"/>
      <c r="M5" s="82"/>
    </row>
    <row r="6" spans="1:15" ht="15" x14ac:dyDescent="0.2">
      <c r="A6" s="80"/>
      <c r="B6" s="31" t="s">
        <v>47</v>
      </c>
      <c r="C6" s="28" t="s">
        <v>33</v>
      </c>
      <c r="D6" s="28" t="s">
        <v>33</v>
      </c>
      <c r="E6" s="29">
        <v>75.362269520650145</v>
      </c>
      <c r="F6" s="30">
        <f t="shared" si="0"/>
        <v>29</v>
      </c>
      <c r="G6" s="30">
        <f t="shared" si="1"/>
        <v>11</v>
      </c>
      <c r="H6" s="30">
        <v>8482670.5</v>
      </c>
      <c r="I6" s="29">
        <f t="shared" si="2"/>
        <v>75.362269520650145</v>
      </c>
      <c r="J6" s="32">
        <f t="shared" si="3"/>
        <v>25</v>
      </c>
      <c r="K6" s="33">
        <f t="shared" si="4"/>
        <v>9</v>
      </c>
      <c r="L6" s="82"/>
      <c r="M6" s="82"/>
    </row>
    <row r="7" spans="1:15" ht="15" x14ac:dyDescent="0.2">
      <c r="A7" s="80"/>
      <c r="B7" s="31" t="s">
        <v>48</v>
      </c>
      <c r="C7" s="28" t="s">
        <v>31</v>
      </c>
      <c r="D7" s="28" t="s">
        <v>31</v>
      </c>
      <c r="E7" s="29">
        <v>79.780461835736915</v>
      </c>
      <c r="F7" s="30">
        <f t="shared" si="0"/>
        <v>19</v>
      </c>
      <c r="G7" s="30">
        <f t="shared" si="1"/>
        <v>6</v>
      </c>
      <c r="H7" s="30">
        <v>4833002.75</v>
      </c>
      <c r="I7" s="29">
        <f t="shared" si="2"/>
        <v>79.780461835736915</v>
      </c>
      <c r="J7" s="32">
        <f t="shared" si="3"/>
        <v>16</v>
      </c>
      <c r="K7" s="33">
        <f t="shared" si="4"/>
        <v>5</v>
      </c>
      <c r="L7" s="82"/>
      <c r="M7" s="82"/>
    </row>
    <row r="8" spans="1:15" ht="15" x14ac:dyDescent="0.2">
      <c r="A8" s="80"/>
      <c r="B8" s="31" t="s">
        <v>49</v>
      </c>
      <c r="C8" s="28" t="s">
        <v>10</v>
      </c>
      <c r="D8" s="28" t="s">
        <v>10</v>
      </c>
      <c r="E8" s="29">
        <v>80.665269415200399</v>
      </c>
      <c r="F8" s="30">
        <f t="shared" si="0"/>
        <v>15</v>
      </c>
      <c r="G8" s="30">
        <f t="shared" si="1"/>
        <v>5</v>
      </c>
      <c r="H8" s="30">
        <v>6524953.5</v>
      </c>
      <c r="I8" s="29">
        <f t="shared" si="2"/>
        <v>80.665269415200399</v>
      </c>
      <c r="J8" s="32">
        <f t="shared" si="3"/>
        <v>12</v>
      </c>
      <c r="K8" s="33">
        <f t="shared" si="4"/>
        <v>4</v>
      </c>
      <c r="L8" s="82"/>
      <c r="M8" s="82"/>
    </row>
    <row r="9" spans="1:15" ht="15" x14ac:dyDescent="0.2">
      <c r="A9" s="80"/>
      <c r="B9" s="31" t="s">
        <v>50</v>
      </c>
      <c r="C9" s="28" t="s">
        <v>32</v>
      </c>
      <c r="D9" s="28" t="s">
        <v>32</v>
      </c>
      <c r="E9" s="29">
        <v>77.415284644035196</v>
      </c>
      <c r="F9" s="30">
        <f t="shared" si="0"/>
        <v>23</v>
      </c>
      <c r="G9" s="30">
        <f t="shared" si="1"/>
        <v>8</v>
      </c>
      <c r="H9" s="30">
        <v>6156988</v>
      </c>
      <c r="I9" s="29">
        <f t="shared" si="2"/>
        <v>77.415284644035196</v>
      </c>
      <c r="J9" s="32">
        <f t="shared" si="3"/>
        <v>21</v>
      </c>
      <c r="K9" s="33">
        <f t="shared" si="4"/>
        <v>7</v>
      </c>
      <c r="L9" s="82"/>
      <c r="M9" s="82"/>
      <c r="N9" s="3"/>
    </row>
    <row r="10" spans="1:15" ht="15" x14ac:dyDescent="0.2">
      <c r="A10" s="80"/>
      <c r="B10" s="31" t="s">
        <v>51</v>
      </c>
      <c r="C10" s="28" t="s">
        <v>33</v>
      </c>
      <c r="D10" s="28" t="s">
        <v>33</v>
      </c>
      <c r="E10" s="29">
        <v>78.700212000749531</v>
      </c>
      <c r="F10" s="30">
        <f t="shared" si="0"/>
        <v>22</v>
      </c>
      <c r="G10" s="30">
        <f t="shared" si="1"/>
        <v>7</v>
      </c>
      <c r="H10" s="30">
        <v>6803318.75</v>
      </c>
      <c r="I10" s="29">
        <f t="shared" si="2"/>
        <v>78.700212000749531</v>
      </c>
      <c r="J10" s="32">
        <f t="shared" si="3"/>
        <v>19</v>
      </c>
      <c r="K10" s="33">
        <f t="shared" si="4"/>
        <v>6</v>
      </c>
      <c r="L10" s="82"/>
      <c r="M10" s="82"/>
    </row>
    <row r="11" spans="1:15" ht="15" customHeight="1" x14ac:dyDescent="0.2">
      <c r="A11" s="80"/>
      <c r="B11" s="76" t="s">
        <v>52</v>
      </c>
      <c r="C11" s="77" t="s">
        <v>41</v>
      </c>
      <c r="D11" s="28" t="s">
        <v>34</v>
      </c>
      <c r="E11" s="29">
        <v>88.506168124933311</v>
      </c>
      <c r="F11" s="30">
        <f t="shared" si="0"/>
        <v>7</v>
      </c>
      <c r="G11" s="30">
        <f t="shared" si="1"/>
        <v>4</v>
      </c>
      <c r="H11" s="30">
        <v>6367412.25</v>
      </c>
      <c r="I11" s="78">
        <f>SUMPRODUCT(E11:E12,H11:H12)/SUM(H11:H12)</f>
        <v>84.09704017744221</v>
      </c>
      <c r="J11" s="79">
        <f t="shared" si="3"/>
        <v>7</v>
      </c>
      <c r="K11" s="74">
        <f t="shared" si="4"/>
        <v>3</v>
      </c>
      <c r="L11" s="82"/>
      <c r="M11" s="82"/>
    </row>
    <row r="12" spans="1:15" ht="15" x14ac:dyDescent="0.2">
      <c r="A12" s="80"/>
      <c r="B12" s="76"/>
      <c r="C12" s="77"/>
      <c r="D12" s="28" t="s">
        <v>27</v>
      </c>
      <c r="E12" s="29">
        <v>75.507439106700588</v>
      </c>
      <c r="F12" s="30">
        <f t="shared" si="0"/>
        <v>28</v>
      </c>
      <c r="G12" s="30">
        <f t="shared" si="1"/>
        <v>10</v>
      </c>
      <c r="H12" s="30">
        <v>3268456.25</v>
      </c>
      <c r="I12" s="78"/>
      <c r="J12" s="79"/>
      <c r="K12" s="74"/>
      <c r="L12" s="82"/>
      <c r="M12" s="82"/>
      <c r="O12" s="4"/>
    </row>
    <row r="13" spans="1:15" ht="15" x14ac:dyDescent="0.2">
      <c r="A13" s="80"/>
      <c r="B13" s="31" t="s">
        <v>53</v>
      </c>
      <c r="C13" s="28" t="s">
        <v>11</v>
      </c>
      <c r="D13" s="28" t="s">
        <v>11</v>
      </c>
      <c r="E13" s="29">
        <v>92.25430178901567</v>
      </c>
      <c r="F13" s="30">
        <f t="shared" si="0"/>
        <v>2</v>
      </c>
      <c r="G13" s="30">
        <f t="shared" si="1"/>
        <v>1</v>
      </c>
      <c r="H13" s="30">
        <v>3029470.5</v>
      </c>
      <c r="I13" s="29">
        <f>+E13</f>
        <v>92.25430178901567</v>
      </c>
      <c r="J13" s="32">
        <f>RANK(I13,$I$3:$I$40)</f>
        <v>2</v>
      </c>
      <c r="K13" s="34">
        <f>RANK(I13,$I$3:$I$13)</f>
        <v>1</v>
      </c>
      <c r="L13" s="82"/>
      <c r="M13" s="82"/>
    </row>
    <row r="14" spans="1:15" ht="30.75" customHeight="1" x14ac:dyDescent="0.2">
      <c r="A14" s="80" t="s">
        <v>87</v>
      </c>
      <c r="B14" s="31" t="s">
        <v>54</v>
      </c>
      <c r="C14" s="28" t="s">
        <v>41</v>
      </c>
      <c r="D14" s="28" t="s">
        <v>7</v>
      </c>
      <c r="E14" s="29">
        <v>78.876555867601937</v>
      </c>
      <c r="F14" s="30">
        <f t="shared" si="0"/>
        <v>21</v>
      </c>
      <c r="G14" s="30">
        <f t="shared" ref="G14:G25" si="5">RANK(E14,$E$14:$E$25)</f>
        <v>10</v>
      </c>
      <c r="H14" s="30">
        <v>2190405.25</v>
      </c>
      <c r="I14" s="29">
        <f>+E14</f>
        <v>78.876555867601937</v>
      </c>
      <c r="J14" s="32"/>
      <c r="K14" s="34"/>
      <c r="L14" s="82">
        <f>SUMPRODUCT(E14:E25,H14:H25)/SUM(H14:H25)</f>
        <v>81.005923792057729</v>
      </c>
      <c r="M14" s="82"/>
    </row>
    <row r="15" spans="1:15" ht="15" customHeight="1" x14ac:dyDescent="0.2">
      <c r="A15" s="80"/>
      <c r="B15" s="76" t="s">
        <v>55</v>
      </c>
      <c r="C15" s="77" t="s">
        <v>39</v>
      </c>
      <c r="D15" s="28" t="s">
        <v>3</v>
      </c>
      <c r="E15" s="29">
        <v>93.042870393681383</v>
      </c>
      <c r="F15" s="30">
        <f t="shared" si="0"/>
        <v>1</v>
      </c>
      <c r="G15" s="30">
        <f t="shared" si="5"/>
        <v>1</v>
      </c>
      <c r="H15" s="30">
        <v>2530671.5</v>
      </c>
      <c r="I15" s="78">
        <f>SUMPRODUCT(E15:E16,H15:H16)/SUM(H15:H16)</f>
        <v>92.487820858523094</v>
      </c>
      <c r="J15" s="79">
        <f>RANK(I15,$I$3:$I$40)</f>
        <v>1</v>
      </c>
      <c r="K15" s="74">
        <f>RANK(I15,$I$14:$I$25)</f>
        <v>1</v>
      </c>
      <c r="L15" s="82"/>
      <c r="M15" s="82"/>
    </row>
    <row r="16" spans="1:15" ht="15" x14ac:dyDescent="0.2">
      <c r="A16" s="80"/>
      <c r="B16" s="76"/>
      <c r="C16" s="77"/>
      <c r="D16" s="28" t="s">
        <v>4</v>
      </c>
      <c r="E16" s="29">
        <v>88.103922878466705</v>
      </c>
      <c r="F16" s="30">
        <f t="shared" si="0"/>
        <v>8</v>
      </c>
      <c r="G16" s="30">
        <f t="shared" si="5"/>
        <v>2</v>
      </c>
      <c r="H16" s="30">
        <v>320410.75</v>
      </c>
      <c r="I16" s="78"/>
      <c r="J16" s="79"/>
      <c r="K16" s="74"/>
      <c r="L16" s="82"/>
      <c r="M16" s="82"/>
    </row>
    <row r="17" spans="1:15" ht="15" x14ac:dyDescent="0.2">
      <c r="A17" s="80"/>
      <c r="B17" s="31" t="s">
        <v>56</v>
      </c>
      <c r="C17" s="28" t="s">
        <v>5</v>
      </c>
      <c r="D17" s="28" t="s">
        <v>6</v>
      </c>
      <c r="E17" s="29">
        <v>75.732808903544438</v>
      </c>
      <c r="F17" s="30">
        <f t="shared" si="0"/>
        <v>26</v>
      </c>
      <c r="G17" s="30">
        <f t="shared" si="5"/>
        <v>11</v>
      </c>
      <c r="H17" s="30">
        <v>8610191.25</v>
      </c>
      <c r="I17" s="29">
        <f t="shared" ref="I17:I23" si="6">+E17</f>
        <v>75.732808903544438</v>
      </c>
      <c r="J17" s="32">
        <f t="shared" ref="J17:J24" si="7">RANK(I17,$I$3:$I$40)</f>
        <v>24</v>
      </c>
      <c r="K17" s="33">
        <f t="shared" ref="K17:K24" si="8">RANK(I17,$I$14:$I$25)</f>
        <v>10</v>
      </c>
      <c r="L17" s="82"/>
      <c r="M17" s="82"/>
    </row>
    <row r="18" spans="1:15" ht="15" x14ac:dyDescent="0.2">
      <c r="A18" s="80"/>
      <c r="B18" s="31" t="s">
        <v>57</v>
      </c>
      <c r="C18" s="28" t="s">
        <v>33</v>
      </c>
      <c r="D18" s="28" t="s">
        <v>33</v>
      </c>
      <c r="E18" s="29">
        <v>79.792382451435458</v>
      </c>
      <c r="F18" s="30">
        <f t="shared" si="0"/>
        <v>18</v>
      </c>
      <c r="G18" s="30">
        <f t="shared" si="5"/>
        <v>9</v>
      </c>
      <c r="H18" s="30">
        <v>6739918.25</v>
      </c>
      <c r="I18" s="29">
        <f t="shared" si="6"/>
        <v>79.792382451435458</v>
      </c>
      <c r="J18" s="32">
        <f t="shared" si="7"/>
        <v>15</v>
      </c>
      <c r="K18" s="33">
        <f t="shared" si="8"/>
        <v>7</v>
      </c>
      <c r="L18" s="82"/>
      <c r="M18" s="82"/>
    </row>
    <row r="19" spans="1:15" ht="15" x14ac:dyDescent="0.2">
      <c r="A19" s="80"/>
      <c r="B19" s="31" t="s">
        <v>58</v>
      </c>
      <c r="C19" s="28" t="s">
        <v>8</v>
      </c>
      <c r="D19" s="28" t="s">
        <v>9</v>
      </c>
      <c r="E19" s="29">
        <v>80.407353386013924</v>
      </c>
      <c r="F19" s="30">
        <f t="shared" si="0"/>
        <v>16</v>
      </c>
      <c r="G19" s="30">
        <f t="shared" si="5"/>
        <v>8</v>
      </c>
      <c r="H19" s="30">
        <v>7240771.75</v>
      </c>
      <c r="I19" s="29">
        <f t="shared" si="6"/>
        <v>80.407353386013924</v>
      </c>
      <c r="J19" s="32">
        <f t="shared" si="7"/>
        <v>13</v>
      </c>
      <c r="K19" s="33">
        <f t="shared" si="8"/>
        <v>6</v>
      </c>
      <c r="L19" s="82"/>
      <c r="M19" s="82"/>
    </row>
    <row r="20" spans="1:15" ht="15" x14ac:dyDescent="0.2">
      <c r="A20" s="80"/>
      <c r="B20" s="31" t="s">
        <v>59</v>
      </c>
      <c r="C20" s="28" t="s">
        <v>31</v>
      </c>
      <c r="D20" s="28" t="s">
        <v>31</v>
      </c>
      <c r="E20" s="29">
        <v>83.820803523612994</v>
      </c>
      <c r="F20" s="30">
        <f t="shared" si="0"/>
        <v>11</v>
      </c>
      <c r="G20" s="30">
        <f t="shared" si="5"/>
        <v>5</v>
      </c>
      <c r="H20" s="30">
        <v>3941971.5</v>
      </c>
      <c r="I20" s="29">
        <f t="shared" si="6"/>
        <v>83.820803523612994</v>
      </c>
      <c r="J20" s="32">
        <f t="shared" si="7"/>
        <v>8</v>
      </c>
      <c r="K20" s="33">
        <f t="shared" si="8"/>
        <v>3</v>
      </c>
      <c r="L20" s="82"/>
      <c r="M20" s="82"/>
    </row>
    <row r="21" spans="1:15" ht="15" x14ac:dyDescent="0.2">
      <c r="A21" s="80"/>
      <c r="B21" s="31" t="s">
        <v>60</v>
      </c>
      <c r="C21" s="28" t="s">
        <v>10</v>
      </c>
      <c r="D21" s="28" t="s">
        <v>10</v>
      </c>
      <c r="E21" s="29">
        <v>83.552403976970581</v>
      </c>
      <c r="F21" s="30">
        <f t="shared" si="0"/>
        <v>12</v>
      </c>
      <c r="G21" s="30">
        <f t="shared" si="5"/>
        <v>6</v>
      </c>
      <c r="H21" s="30">
        <v>2833204.75</v>
      </c>
      <c r="I21" s="29">
        <f t="shared" si="6"/>
        <v>83.552403976970581</v>
      </c>
      <c r="J21" s="32">
        <f t="shared" si="7"/>
        <v>9</v>
      </c>
      <c r="K21" s="33">
        <f t="shared" si="8"/>
        <v>4</v>
      </c>
      <c r="L21" s="82"/>
      <c r="M21" s="82"/>
    </row>
    <row r="22" spans="1:15" ht="15" x14ac:dyDescent="0.2">
      <c r="A22" s="80"/>
      <c r="B22" s="31" t="s">
        <v>61</v>
      </c>
      <c r="C22" s="28" t="s">
        <v>43</v>
      </c>
      <c r="D22" s="28" t="s">
        <v>30</v>
      </c>
      <c r="E22" s="29">
        <v>83.309371512078528</v>
      </c>
      <c r="F22" s="30">
        <f t="shared" si="0"/>
        <v>13</v>
      </c>
      <c r="G22" s="30">
        <f t="shared" si="5"/>
        <v>7</v>
      </c>
      <c r="H22" s="30">
        <v>3263233.25</v>
      </c>
      <c r="I22" s="29">
        <f t="shared" si="6"/>
        <v>83.309371512078528</v>
      </c>
      <c r="J22" s="32">
        <f t="shared" si="7"/>
        <v>10</v>
      </c>
      <c r="K22" s="33">
        <f t="shared" si="8"/>
        <v>5</v>
      </c>
      <c r="L22" s="82"/>
      <c r="M22" s="82"/>
    </row>
    <row r="23" spans="1:15" ht="15" x14ac:dyDescent="0.2">
      <c r="A23" s="80"/>
      <c r="B23" s="31" t="s">
        <v>62</v>
      </c>
      <c r="C23" s="28" t="s">
        <v>4</v>
      </c>
      <c r="D23" s="28" t="s">
        <v>4</v>
      </c>
      <c r="E23" s="29">
        <v>84.861516102915559</v>
      </c>
      <c r="F23" s="30">
        <f t="shared" si="0"/>
        <v>9</v>
      </c>
      <c r="G23" s="30">
        <f t="shared" si="5"/>
        <v>3</v>
      </c>
      <c r="H23" s="30">
        <v>3488012.25</v>
      </c>
      <c r="I23" s="29">
        <f t="shared" si="6"/>
        <v>84.861516102915559</v>
      </c>
      <c r="J23" s="32">
        <f t="shared" si="7"/>
        <v>6</v>
      </c>
      <c r="K23" s="33">
        <f t="shared" si="8"/>
        <v>2</v>
      </c>
      <c r="L23" s="82"/>
      <c r="M23" s="82"/>
    </row>
    <row r="24" spans="1:15" ht="15" customHeight="1" x14ac:dyDescent="0.2">
      <c r="A24" s="80"/>
      <c r="B24" s="76" t="s">
        <v>63</v>
      </c>
      <c r="C24" s="77" t="s">
        <v>41</v>
      </c>
      <c r="D24" s="28" t="s">
        <v>34</v>
      </c>
      <c r="E24" s="29">
        <v>84.626684226212092</v>
      </c>
      <c r="F24" s="30">
        <f t="shared" si="0"/>
        <v>10</v>
      </c>
      <c r="G24" s="30">
        <f t="shared" si="5"/>
        <v>4</v>
      </c>
      <c r="H24" s="30">
        <v>2738214</v>
      </c>
      <c r="I24" s="78">
        <f>SUMPRODUCT(E24:E25,H24:H25)/SUM(H24:H25)</f>
        <v>79.355399804833937</v>
      </c>
      <c r="J24" s="79">
        <f t="shared" si="7"/>
        <v>17</v>
      </c>
      <c r="K24" s="74">
        <f t="shared" si="8"/>
        <v>8</v>
      </c>
      <c r="L24" s="82"/>
      <c r="M24" s="82"/>
    </row>
    <row r="25" spans="1:15" ht="15" x14ac:dyDescent="0.2">
      <c r="A25" s="80"/>
      <c r="B25" s="76"/>
      <c r="C25" s="77"/>
      <c r="D25" s="28" t="s">
        <v>27</v>
      </c>
      <c r="E25" s="29">
        <v>74.505607423248279</v>
      </c>
      <c r="F25" s="30">
        <f t="shared" si="0"/>
        <v>30</v>
      </c>
      <c r="G25" s="30">
        <f t="shared" si="5"/>
        <v>12</v>
      </c>
      <c r="H25" s="30">
        <v>2976190.25</v>
      </c>
      <c r="I25" s="78"/>
      <c r="J25" s="79"/>
      <c r="K25" s="74"/>
      <c r="L25" s="82"/>
      <c r="M25" s="82"/>
      <c r="O25" s="4"/>
    </row>
    <row r="26" spans="1:15" ht="15" customHeight="1" x14ac:dyDescent="0.2">
      <c r="A26" s="80" t="s">
        <v>78</v>
      </c>
      <c r="B26" s="76" t="s">
        <v>64</v>
      </c>
      <c r="C26" s="77" t="s">
        <v>44</v>
      </c>
      <c r="D26" s="28" t="s">
        <v>28</v>
      </c>
      <c r="E26" s="29">
        <v>79.275995028492318</v>
      </c>
      <c r="F26" s="30">
        <f t="shared" si="0"/>
        <v>20</v>
      </c>
      <c r="G26" s="30">
        <f>RANK(E26,$E$26:$E$40)</f>
        <v>5</v>
      </c>
      <c r="H26" s="30">
        <v>8831184.5</v>
      </c>
      <c r="I26" s="78">
        <f>SUMPRODUCT(E26:E27,H26:H27)/SUM(H26:H27)</f>
        <v>78.619819799554108</v>
      </c>
      <c r="J26" s="79">
        <f t="shared" ref="J26:J40" si="9">RANK(I26,$I$3:$I$40)</f>
        <v>20</v>
      </c>
      <c r="K26" s="74">
        <f>RANK(I26,$I$26:$I$40)</f>
        <v>5</v>
      </c>
      <c r="L26" s="75">
        <f>SUMPRODUCT(E26:E40,H26:H40)/SUM(H26:H40)</f>
        <v>75.169545744752185</v>
      </c>
      <c r="M26" s="82"/>
      <c r="O26" s="4"/>
    </row>
    <row r="27" spans="1:15" ht="15" x14ac:dyDescent="0.2">
      <c r="A27" s="80"/>
      <c r="B27" s="76"/>
      <c r="C27" s="77"/>
      <c r="D27" s="28" t="s">
        <v>23</v>
      </c>
      <c r="E27" s="29">
        <v>75.547658004310335</v>
      </c>
      <c r="F27" s="30">
        <f t="shared" si="0"/>
        <v>27</v>
      </c>
      <c r="G27" s="30">
        <f t="shared" ref="G27:G40" si="10">RANK(E27,$E$26:$E$40)</f>
        <v>7</v>
      </c>
      <c r="H27" s="30">
        <v>1886230.25</v>
      </c>
      <c r="I27" s="78"/>
      <c r="J27" s="79" t="e">
        <f t="shared" si="9"/>
        <v>#N/A</v>
      </c>
      <c r="K27" s="74"/>
      <c r="L27" s="75"/>
      <c r="M27" s="82"/>
      <c r="O27" s="4"/>
    </row>
    <row r="28" spans="1:15" ht="15" customHeight="1" x14ac:dyDescent="0.2">
      <c r="A28" s="80"/>
      <c r="B28" s="76" t="s">
        <v>65</v>
      </c>
      <c r="C28" s="77" t="s">
        <v>44</v>
      </c>
      <c r="D28" s="28" t="s">
        <v>28</v>
      </c>
      <c r="E28" s="29">
        <v>68.279364127634096</v>
      </c>
      <c r="F28" s="30">
        <f t="shared" si="0"/>
        <v>35</v>
      </c>
      <c r="G28" s="30">
        <f t="shared" si="10"/>
        <v>12</v>
      </c>
      <c r="H28" s="30">
        <v>5112203.75</v>
      </c>
      <c r="I28" s="78">
        <f>SUMPRODUCT(E28:E29,H28:H29)/SUM(H28:H29)</f>
        <v>69.445151939396695</v>
      </c>
      <c r="J28" s="79">
        <f t="shared" si="9"/>
        <v>29</v>
      </c>
      <c r="K28" s="74">
        <f>RANK(I28,$I$26:$I$40)</f>
        <v>10</v>
      </c>
      <c r="L28" s="75"/>
      <c r="M28" s="82"/>
      <c r="O28" s="4"/>
    </row>
    <row r="29" spans="1:15" ht="15" x14ac:dyDescent="0.2">
      <c r="A29" s="80"/>
      <c r="B29" s="76"/>
      <c r="C29" s="77"/>
      <c r="D29" s="28" t="s">
        <v>23</v>
      </c>
      <c r="E29" s="29">
        <v>72.798979946774338</v>
      </c>
      <c r="F29" s="30">
        <f t="shared" si="0"/>
        <v>32</v>
      </c>
      <c r="G29" s="30">
        <f t="shared" si="10"/>
        <v>9</v>
      </c>
      <c r="H29" s="30">
        <v>1776997.75</v>
      </c>
      <c r="I29" s="78"/>
      <c r="J29" s="79" t="e">
        <f t="shared" si="9"/>
        <v>#N/A</v>
      </c>
      <c r="K29" s="74"/>
      <c r="L29" s="75"/>
      <c r="M29" s="82"/>
      <c r="O29" s="4"/>
    </row>
    <row r="30" spans="1:15" ht="15" x14ac:dyDescent="0.2">
      <c r="A30" s="80"/>
      <c r="B30" s="31" t="s">
        <v>66</v>
      </c>
      <c r="C30" s="28" t="s">
        <v>12</v>
      </c>
      <c r="D30" s="28" t="s">
        <v>12</v>
      </c>
      <c r="E30" s="29">
        <v>60.592438901881764</v>
      </c>
      <c r="F30" s="30">
        <f t="shared" si="0"/>
        <v>37</v>
      </c>
      <c r="G30" s="30">
        <f t="shared" si="10"/>
        <v>14</v>
      </c>
      <c r="H30" s="30">
        <v>6319741.25</v>
      </c>
      <c r="I30" s="29">
        <f t="shared" ref="I30:I40" si="11">+E30</f>
        <v>60.592438901881764</v>
      </c>
      <c r="J30" s="32">
        <f t="shared" si="9"/>
        <v>31</v>
      </c>
      <c r="K30" s="34">
        <f>RANK(I30,$I$26:$I$40)</f>
        <v>12</v>
      </c>
      <c r="L30" s="75"/>
      <c r="M30" s="82"/>
      <c r="O30" s="4"/>
    </row>
    <row r="31" spans="1:15" ht="15" x14ac:dyDescent="0.2">
      <c r="A31" s="80"/>
      <c r="B31" s="31" t="s">
        <v>67</v>
      </c>
      <c r="C31" s="28" t="s">
        <v>29</v>
      </c>
      <c r="D31" s="28" t="s">
        <v>29</v>
      </c>
      <c r="E31" s="29">
        <v>80.128004148013886</v>
      </c>
      <c r="F31" s="30">
        <f t="shared" si="0"/>
        <v>17</v>
      </c>
      <c r="G31" s="30">
        <f t="shared" si="10"/>
        <v>4</v>
      </c>
      <c r="H31" s="30">
        <v>1775428.75</v>
      </c>
      <c r="I31" s="29">
        <f t="shared" si="11"/>
        <v>80.128004148013886</v>
      </c>
      <c r="J31" s="32">
        <f t="shared" si="9"/>
        <v>14</v>
      </c>
      <c r="K31" s="34">
        <f t="shared" ref="K31:K40" si="12">RANK(I31,$I$26:$I$40)</f>
        <v>4</v>
      </c>
      <c r="L31" s="75"/>
      <c r="M31" s="82"/>
      <c r="O31" s="4"/>
    </row>
    <row r="32" spans="1:15" ht="15" x14ac:dyDescent="0.2">
      <c r="A32" s="80"/>
      <c r="B32" s="31" t="s">
        <v>68</v>
      </c>
      <c r="C32" s="28" t="s">
        <v>19</v>
      </c>
      <c r="D32" s="28" t="s">
        <v>19</v>
      </c>
      <c r="E32" s="29">
        <v>76.463550211269649</v>
      </c>
      <c r="F32" s="30">
        <f t="shared" si="0"/>
        <v>25</v>
      </c>
      <c r="G32" s="30">
        <f t="shared" si="10"/>
        <v>6</v>
      </c>
      <c r="H32" s="30">
        <v>5817750.75</v>
      </c>
      <c r="I32" s="29">
        <f t="shared" si="11"/>
        <v>76.463550211269649</v>
      </c>
      <c r="J32" s="32">
        <f t="shared" si="9"/>
        <v>23</v>
      </c>
      <c r="K32" s="34">
        <f t="shared" si="12"/>
        <v>6</v>
      </c>
      <c r="L32" s="75"/>
      <c r="M32" s="82"/>
      <c r="O32" s="4"/>
    </row>
    <row r="33" spans="1:15" ht="15" x14ac:dyDescent="0.2">
      <c r="A33" s="80"/>
      <c r="B33" s="31" t="s">
        <v>69</v>
      </c>
      <c r="C33" s="28" t="s">
        <v>24</v>
      </c>
      <c r="D33" s="28" t="s">
        <v>24</v>
      </c>
      <c r="E33" s="29">
        <v>89.021849830971632</v>
      </c>
      <c r="F33" s="30">
        <f t="shared" si="0"/>
        <v>5</v>
      </c>
      <c r="G33" s="30">
        <f t="shared" si="10"/>
        <v>2</v>
      </c>
      <c r="H33" s="30">
        <v>10264522.75</v>
      </c>
      <c r="I33" s="29">
        <f t="shared" si="11"/>
        <v>89.021849830971632</v>
      </c>
      <c r="J33" s="32">
        <f t="shared" si="9"/>
        <v>4</v>
      </c>
      <c r="K33" s="34">
        <f t="shared" si="12"/>
        <v>2</v>
      </c>
      <c r="L33" s="75"/>
      <c r="M33" s="82"/>
      <c r="O33" s="4"/>
    </row>
    <row r="34" spans="1:15" ht="15" x14ac:dyDescent="0.2">
      <c r="A34" s="80"/>
      <c r="B34" s="31" t="s">
        <v>70</v>
      </c>
      <c r="C34" s="28" t="s">
        <v>12</v>
      </c>
      <c r="D34" s="28" t="s">
        <v>12</v>
      </c>
      <c r="E34" s="29">
        <v>64.142725584118551</v>
      </c>
      <c r="F34" s="30">
        <f t="shared" si="0"/>
        <v>36</v>
      </c>
      <c r="G34" s="30">
        <f t="shared" si="10"/>
        <v>13</v>
      </c>
      <c r="H34" s="30">
        <v>1270023.25</v>
      </c>
      <c r="I34" s="29">
        <f t="shared" si="11"/>
        <v>64.142725584118551</v>
      </c>
      <c r="J34" s="32">
        <f t="shared" si="9"/>
        <v>30</v>
      </c>
      <c r="K34" s="34">
        <f t="shared" si="12"/>
        <v>11</v>
      </c>
      <c r="L34" s="75"/>
      <c r="M34" s="82"/>
      <c r="O34" s="4"/>
    </row>
    <row r="35" spans="1:15" ht="15" x14ac:dyDescent="0.2">
      <c r="A35" s="80"/>
      <c r="B35" s="31" t="s">
        <v>71</v>
      </c>
      <c r="C35" s="28" t="s">
        <v>25</v>
      </c>
      <c r="D35" s="28" t="s">
        <v>25</v>
      </c>
      <c r="E35" s="29">
        <v>81.226750329195582</v>
      </c>
      <c r="F35" s="30">
        <f t="shared" si="0"/>
        <v>14</v>
      </c>
      <c r="G35" s="30">
        <f t="shared" si="10"/>
        <v>3</v>
      </c>
      <c r="H35" s="30">
        <v>7576443</v>
      </c>
      <c r="I35" s="29">
        <f t="shared" si="11"/>
        <v>81.226750329195582</v>
      </c>
      <c r="J35" s="32">
        <f t="shared" si="9"/>
        <v>11</v>
      </c>
      <c r="K35" s="34">
        <f t="shared" si="12"/>
        <v>3</v>
      </c>
      <c r="L35" s="75"/>
      <c r="M35" s="82"/>
      <c r="O35" s="4"/>
    </row>
    <row r="36" spans="1:15" ht="15" x14ac:dyDescent="0.2">
      <c r="A36" s="80"/>
      <c r="B36" s="31" t="s">
        <v>72</v>
      </c>
      <c r="C36" s="28" t="s">
        <v>21</v>
      </c>
      <c r="D36" s="28" t="s">
        <v>21</v>
      </c>
      <c r="E36" s="29">
        <v>57.873285005718557</v>
      </c>
      <c r="F36" s="30">
        <f t="shared" si="0"/>
        <v>38</v>
      </c>
      <c r="G36" s="30">
        <f t="shared" si="10"/>
        <v>15</v>
      </c>
      <c r="H36" s="30">
        <v>5723452.5</v>
      </c>
      <c r="I36" s="29">
        <f t="shared" si="11"/>
        <v>57.873285005718557</v>
      </c>
      <c r="J36" s="32">
        <f t="shared" si="9"/>
        <v>32</v>
      </c>
      <c r="K36" s="34">
        <f t="shared" si="12"/>
        <v>13</v>
      </c>
      <c r="L36" s="75"/>
      <c r="M36" s="82"/>
      <c r="O36" s="4"/>
    </row>
    <row r="37" spans="1:15" ht="15" x14ac:dyDescent="0.2">
      <c r="A37" s="80"/>
      <c r="B37" s="31" t="s">
        <v>73</v>
      </c>
      <c r="C37" s="28" t="s">
        <v>20</v>
      </c>
      <c r="D37" s="28" t="s">
        <v>20</v>
      </c>
      <c r="E37" s="29">
        <v>74.380003667499722</v>
      </c>
      <c r="F37" s="30">
        <f t="shared" si="0"/>
        <v>31</v>
      </c>
      <c r="G37" s="30">
        <f t="shared" si="10"/>
        <v>8</v>
      </c>
      <c r="H37" s="30">
        <v>8444280.25</v>
      </c>
      <c r="I37" s="29">
        <f t="shared" si="11"/>
        <v>74.380003667499722</v>
      </c>
      <c r="J37" s="32">
        <f t="shared" si="9"/>
        <v>26</v>
      </c>
      <c r="K37" s="34">
        <f t="shared" si="12"/>
        <v>7</v>
      </c>
      <c r="L37" s="75"/>
      <c r="M37" s="82"/>
      <c r="O37" s="4"/>
    </row>
    <row r="38" spans="1:15" ht="15" x14ac:dyDescent="0.2">
      <c r="A38" s="80"/>
      <c r="B38" s="31" t="s">
        <v>74</v>
      </c>
      <c r="C38" s="28" t="s">
        <v>20</v>
      </c>
      <c r="D38" s="28" t="s">
        <v>20</v>
      </c>
      <c r="E38" s="29">
        <v>72.709687314337302</v>
      </c>
      <c r="F38" s="30">
        <f t="shared" si="0"/>
        <v>33</v>
      </c>
      <c r="G38" s="30">
        <f t="shared" si="10"/>
        <v>10</v>
      </c>
      <c r="H38" s="30">
        <v>6706384.5</v>
      </c>
      <c r="I38" s="29">
        <f t="shared" si="11"/>
        <v>72.709687314337302</v>
      </c>
      <c r="J38" s="32">
        <f t="shared" si="9"/>
        <v>27</v>
      </c>
      <c r="K38" s="34">
        <f t="shared" si="12"/>
        <v>8</v>
      </c>
      <c r="L38" s="75"/>
      <c r="M38" s="82"/>
      <c r="O38" s="4"/>
    </row>
    <row r="39" spans="1:15" ht="15" x14ac:dyDescent="0.2">
      <c r="A39" s="80"/>
      <c r="B39" s="31" t="s">
        <v>75</v>
      </c>
      <c r="C39" s="28" t="s">
        <v>22</v>
      </c>
      <c r="D39" s="28" t="s">
        <v>22</v>
      </c>
      <c r="E39" s="29">
        <v>72.439208319221919</v>
      </c>
      <c r="F39" s="30">
        <f t="shared" si="0"/>
        <v>34</v>
      </c>
      <c r="G39" s="30">
        <f t="shared" si="10"/>
        <v>11</v>
      </c>
      <c r="H39" s="30">
        <v>3584229.25</v>
      </c>
      <c r="I39" s="29">
        <f t="shared" si="11"/>
        <v>72.439208319221919</v>
      </c>
      <c r="J39" s="32">
        <f t="shared" si="9"/>
        <v>28</v>
      </c>
      <c r="K39" s="34">
        <f t="shared" si="12"/>
        <v>9</v>
      </c>
      <c r="L39" s="75"/>
      <c r="M39" s="82"/>
      <c r="O39" s="4"/>
    </row>
    <row r="40" spans="1:15" ht="15" x14ac:dyDescent="0.2">
      <c r="A40" s="80"/>
      <c r="B40" s="31" t="s">
        <v>76</v>
      </c>
      <c r="C40" s="28" t="s">
        <v>13</v>
      </c>
      <c r="D40" s="28" t="s">
        <v>13</v>
      </c>
      <c r="E40" s="29">
        <v>91.203406193399942</v>
      </c>
      <c r="F40" s="30">
        <f t="shared" si="0"/>
        <v>3</v>
      </c>
      <c r="G40" s="30">
        <f t="shared" si="10"/>
        <v>1</v>
      </c>
      <c r="H40" s="30">
        <v>2252717.5</v>
      </c>
      <c r="I40" s="29">
        <f t="shared" si="11"/>
        <v>91.203406193399942</v>
      </c>
      <c r="J40" s="32">
        <f t="shared" si="9"/>
        <v>3</v>
      </c>
      <c r="K40" s="34">
        <f t="shared" si="12"/>
        <v>1</v>
      </c>
      <c r="L40" s="75"/>
      <c r="M40" s="82"/>
    </row>
    <row r="41" spans="1:15" ht="15" x14ac:dyDescent="0.25">
      <c r="A41" s="71" t="s">
        <v>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3"/>
      <c r="N41"/>
    </row>
    <row r="42" spans="1:15" ht="15" x14ac:dyDescent="0.25">
      <c r="A42" s="1" t="s">
        <v>14</v>
      </c>
      <c r="C42" s="6"/>
      <c r="D42"/>
      <c r="E42"/>
      <c r="F42"/>
      <c r="G42"/>
      <c r="H42"/>
      <c r="I42"/>
      <c r="J42"/>
      <c r="K42"/>
      <c r="L42"/>
      <c r="M42"/>
      <c r="N42"/>
    </row>
    <row r="43" spans="1:15" ht="15" x14ac:dyDescent="0.25">
      <c r="A43" s="8"/>
      <c r="B43" s="1" t="s">
        <v>15</v>
      </c>
      <c r="D43"/>
      <c r="E43"/>
      <c r="F43"/>
      <c r="G43"/>
      <c r="H43"/>
      <c r="I43"/>
      <c r="J43"/>
      <c r="K43"/>
      <c r="L43"/>
      <c r="M43"/>
      <c r="N43"/>
    </row>
    <row r="44" spans="1:15" ht="3.75" customHeight="1" x14ac:dyDescent="0.25">
      <c r="D44"/>
      <c r="E44"/>
      <c r="F44"/>
      <c r="G44"/>
      <c r="H44"/>
      <c r="I44"/>
      <c r="J44"/>
      <c r="K44"/>
      <c r="L44"/>
      <c r="M44"/>
      <c r="N44"/>
    </row>
    <row r="45" spans="1:15" ht="15" x14ac:dyDescent="0.25">
      <c r="A45" s="9"/>
      <c r="B45" s="1" t="s">
        <v>16</v>
      </c>
      <c r="D45"/>
      <c r="E45"/>
      <c r="F45"/>
      <c r="G45"/>
      <c r="H45"/>
      <c r="I45"/>
      <c r="J45"/>
      <c r="K45"/>
      <c r="L45"/>
      <c r="M45"/>
      <c r="N45"/>
    </row>
    <row r="46" spans="1:15" ht="3.75" customHeight="1" x14ac:dyDescent="0.2">
      <c r="G46" s="7"/>
    </row>
    <row r="47" spans="1:15" ht="12.75" x14ac:dyDescent="0.2">
      <c r="A47" s="10"/>
      <c r="B47" s="1" t="s">
        <v>17</v>
      </c>
      <c r="G47" s="7"/>
    </row>
    <row r="48" spans="1:15" ht="3.75" customHeight="1" x14ac:dyDescent="0.2">
      <c r="G48" s="7"/>
      <c r="K48" s="2"/>
    </row>
    <row r="49" spans="1:11" ht="12.75" x14ac:dyDescent="0.2">
      <c r="A49" s="11"/>
      <c r="B49" s="1" t="s">
        <v>18</v>
      </c>
      <c r="G49" s="7"/>
      <c r="K49" s="2"/>
    </row>
    <row r="50" spans="1:11" ht="12.75" x14ac:dyDescent="0.2">
      <c r="D50" s="2"/>
      <c r="K50" s="2"/>
    </row>
    <row r="51" spans="1:11" ht="12.75" x14ac:dyDescent="0.2">
      <c r="D51" s="2"/>
    </row>
    <row r="52" spans="1:11" ht="12.75" x14ac:dyDescent="0.2">
      <c r="A52" s="12"/>
    </row>
  </sheetData>
  <mergeCells count="39">
    <mergeCell ref="A1:M1"/>
    <mergeCell ref="A3:A13"/>
    <mergeCell ref="B3:B4"/>
    <mergeCell ref="C3:C4"/>
    <mergeCell ref="I3:I4"/>
    <mergeCell ref="J3:J4"/>
    <mergeCell ref="K3:K4"/>
    <mergeCell ref="L3:L13"/>
    <mergeCell ref="M3:M40"/>
    <mergeCell ref="B11:B12"/>
    <mergeCell ref="C11:C12"/>
    <mergeCell ref="I11:I12"/>
    <mergeCell ref="J11:J12"/>
    <mergeCell ref="K11:K12"/>
    <mergeCell ref="A14:A25"/>
    <mergeCell ref="L14:L25"/>
    <mergeCell ref="B15:B16"/>
    <mergeCell ref="C15:C16"/>
    <mergeCell ref="I15:I16"/>
    <mergeCell ref="J15:J16"/>
    <mergeCell ref="K15:K16"/>
    <mergeCell ref="B24:B25"/>
    <mergeCell ref="C24:C25"/>
    <mergeCell ref="I24:I25"/>
    <mergeCell ref="J24:J25"/>
    <mergeCell ref="K24:K25"/>
    <mergeCell ref="A41:M41"/>
    <mergeCell ref="K26:K27"/>
    <mergeCell ref="L26:L40"/>
    <mergeCell ref="B28:B29"/>
    <mergeCell ref="C28:C29"/>
    <mergeCell ref="I28:I29"/>
    <mergeCell ref="J28:J29"/>
    <mergeCell ref="K28:K29"/>
    <mergeCell ref="A26:A40"/>
    <mergeCell ref="B26:B27"/>
    <mergeCell ref="C26:C27"/>
    <mergeCell ref="I26:I27"/>
    <mergeCell ref="J26:J27"/>
  </mergeCells>
  <conditionalFormatting sqref="E3:E40">
    <cfRule type="cellIs" dxfId="11" priority="9" operator="lessThan">
      <formula>60</formula>
    </cfRule>
    <cfRule type="cellIs" dxfId="10" priority="10" operator="between">
      <formula>59.99</formula>
      <formula>76</formula>
    </cfRule>
    <cfRule type="cellIs" dxfId="9" priority="11" operator="between">
      <formula>75.99</formula>
      <formula>93</formula>
    </cfRule>
    <cfRule type="cellIs" dxfId="8" priority="12" operator="greaterThan">
      <formula>93</formula>
    </cfRule>
  </conditionalFormatting>
  <conditionalFormatting sqref="I3:I40">
    <cfRule type="cellIs" dxfId="7" priority="5" operator="lessThan">
      <formula>60</formula>
    </cfRule>
    <cfRule type="cellIs" dxfId="6" priority="6" operator="between">
      <formula>59.99</formula>
      <formula>76</formula>
    </cfRule>
    <cfRule type="cellIs" dxfId="5" priority="7" operator="between">
      <formula>75.99</formula>
      <formula>93</formula>
    </cfRule>
    <cfRule type="cellIs" dxfId="4" priority="8" operator="greaterThan">
      <formula>93</formula>
    </cfRule>
  </conditionalFormatting>
  <conditionalFormatting sqref="L3:M40">
    <cfRule type="cellIs" dxfId="3" priority="1" operator="lessThan">
      <formula>60</formula>
    </cfRule>
    <cfRule type="cellIs" dxfId="2" priority="2" operator="between">
      <formula>59.99</formula>
      <formula>76</formula>
    </cfRule>
    <cfRule type="cellIs" dxfId="1" priority="3" operator="between">
      <formula>75.99</formula>
      <formula>93</formula>
    </cfRule>
    <cfRule type="cellIs" dxfId="0" priority="4" operator="greaterThan">
      <formula>93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IQT CONSORCIOS EEMPRESAS jul24</vt:lpstr>
      <vt:lpstr>IQT CONSORCIOS EEMPRESAS ago24</vt:lpstr>
      <vt:lpstr>IQT CONSORCIOS EEMPRESAS set24</vt:lpstr>
      <vt:lpstr>IQT CONSORCIOS EEMPRESAS out24</vt:lpstr>
      <vt:lpstr>IQT Médio ciclo7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Adriana Aparecida Fernandes dos Santos</cp:lastModifiedBy>
  <cp:lastPrinted>2020-01-14T18:02:35Z</cp:lastPrinted>
  <dcterms:created xsi:type="dcterms:W3CDTF">2011-12-02T11:36:26Z</dcterms:created>
  <dcterms:modified xsi:type="dcterms:W3CDTF">2024-12-06T13:52:59Z</dcterms:modified>
</cp:coreProperties>
</file>