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A:\Adriana\INDICADORES\Novo Contrato - Ciclos\Material Imprensa\"/>
    </mc:Choice>
  </mc:AlternateContent>
  <xr:revisionPtr revIDLastSave="0" documentId="8_{C755ABD9-64D7-421B-901B-AF539D721E8E}" xr6:coauthVersionLast="47" xr6:coauthVersionMax="47" xr10:uidLastSave="{00000000-0000-0000-0000-000000000000}"/>
  <bookViews>
    <workbookView xWindow="-120" yWindow="-120" windowWidth="24240" windowHeight="13020" tabRatio="483" firstSheet="1" activeTab="1" xr2:uid="{00000000-000D-0000-FFFF-FFFF00000000}"/>
  </bookViews>
  <sheets>
    <sheet name="IQT CONSORCIOS EEMPRESAS jan25" sheetId="17" r:id="rId1"/>
    <sheet name="IQT CONSORCIOS EEMPRESAS fev25" sheetId="18" r:id="rId2"/>
    <sheet name="IQT CONSORCIOS EEMPRESAS mar25" sheetId="19" r:id="rId3"/>
    <sheet name="IQT Médio ciclo8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7" l="1"/>
  <c r="I11" i="17" l="1"/>
  <c r="I15" i="17"/>
  <c r="G20" i="17"/>
  <c r="I20" i="17"/>
  <c r="I41" i="17"/>
  <c r="I40" i="17"/>
  <c r="G21" i="17"/>
  <c r="G27" i="17"/>
  <c r="I39" i="17"/>
  <c r="I26" i="17"/>
  <c r="G26" i="17"/>
  <c r="G28" i="17"/>
  <c r="I16" i="17"/>
  <c r="G17" i="17"/>
  <c r="L16" i="17"/>
  <c r="G30" i="17"/>
  <c r="I7" i="17"/>
  <c r="I6" i="17"/>
  <c r="I29" i="17"/>
  <c r="G29" i="17"/>
  <c r="I36" i="17"/>
  <c r="G32" i="17"/>
  <c r="I30" i="17"/>
  <c r="G24" i="17"/>
  <c r="I24" i="17"/>
  <c r="I47" i="17"/>
  <c r="I45" i="17"/>
  <c r="I9" i="17"/>
  <c r="I46" i="17"/>
  <c r="I42" i="17"/>
  <c r="G23" i="17"/>
  <c r="I23" i="17"/>
  <c r="I10" i="17"/>
  <c r="I5" i="17"/>
  <c r="I38" i="17"/>
  <c r="I8" i="17"/>
  <c r="I22" i="17"/>
  <c r="G22" i="17"/>
  <c r="I44" i="17"/>
  <c r="I34" i="17"/>
  <c r="G34" i="17"/>
  <c r="I25" i="17"/>
  <c r="G25" i="17"/>
  <c r="K27" i="17" l="1"/>
  <c r="G39" i="17"/>
  <c r="G42" i="17"/>
  <c r="I48" i="17"/>
  <c r="G40" i="17"/>
  <c r="L34" i="17"/>
  <c r="G36" i="17"/>
  <c r="G37" i="17"/>
  <c r="I43" i="17"/>
  <c r="G44" i="17"/>
  <c r="G47" i="17"/>
  <c r="G46" i="17"/>
  <c r="G45" i="17"/>
  <c r="G48" i="17"/>
  <c r="G35" i="17"/>
  <c r="G41" i="17"/>
  <c r="G38" i="17"/>
  <c r="G43" i="17"/>
  <c r="K24" i="17"/>
  <c r="K29" i="17"/>
  <c r="K20" i="17"/>
  <c r="K16" i="17"/>
  <c r="K30" i="17"/>
  <c r="K26" i="17"/>
  <c r="K22" i="17"/>
  <c r="K25" i="17"/>
  <c r="K23" i="17"/>
  <c r="K43" i="17" l="1"/>
  <c r="K44" i="17"/>
  <c r="K38" i="17"/>
  <c r="K42" i="17"/>
  <c r="K36" i="17"/>
  <c r="K47" i="17"/>
  <c r="K34" i="17"/>
  <c r="K40" i="17"/>
  <c r="K39" i="17"/>
  <c r="K45" i="17"/>
  <c r="K48" i="17"/>
  <c r="K46" i="17"/>
  <c r="K41" i="17"/>
  <c r="M3" i="17"/>
  <c r="F28" i="17"/>
  <c r="L3" i="17"/>
  <c r="F3" i="17"/>
  <c r="G3" i="17"/>
  <c r="I3" i="17"/>
  <c r="J27" i="17" s="1"/>
  <c r="F30" i="17"/>
  <c r="G11" i="17"/>
  <c r="F11" i="17"/>
  <c r="F17" i="17"/>
  <c r="F7" i="17"/>
  <c r="F32" i="17"/>
  <c r="F24" i="17"/>
  <c r="G4" i="17"/>
  <c r="G13" i="17"/>
  <c r="F37" i="17"/>
  <c r="G5" i="17"/>
  <c r="F38" i="17"/>
  <c r="F27" i="17"/>
  <c r="F6" i="17"/>
  <c r="F48" i="17"/>
  <c r="F42" i="17"/>
  <c r="F10" i="17"/>
  <c r="F43" i="17"/>
  <c r="F4" i="17"/>
  <c r="F44" i="17"/>
  <c r="F25" i="17"/>
  <c r="F34" i="17"/>
  <c r="F40" i="17"/>
  <c r="F26" i="17"/>
  <c r="G7" i="17"/>
  <c r="F9" i="17"/>
  <c r="G6" i="17"/>
  <c r="G15" i="17"/>
  <c r="F5" i="17"/>
  <c r="F22" i="17"/>
  <c r="F20" i="17"/>
  <c r="F41" i="17"/>
  <c r="F21" i="17"/>
  <c r="F35" i="17"/>
  <c r="F29" i="17"/>
  <c r="F36" i="17"/>
  <c r="F47" i="17"/>
  <c r="F45" i="17"/>
  <c r="F23" i="17"/>
  <c r="F8" i="17"/>
  <c r="F39" i="17"/>
  <c r="F46" i="17"/>
  <c r="F15" i="17"/>
  <c r="F13" i="17"/>
  <c r="G8" i="17"/>
  <c r="G9" i="17"/>
  <c r="G10" i="17"/>
  <c r="K3" i="17" l="1"/>
  <c r="J28" i="17"/>
  <c r="J3" i="17"/>
  <c r="J37" i="17"/>
  <c r="J35" i="17"/>
  <c r="J34" i="17"/>
  <c r="K15" i="17"/>
  <c r="J36" i="17"/>
  <c r="J30" i="17"/>
  <c r="J40" i="17"/>
  <c r="J25" i="17"/>
  <c r="J44" i="17"/>
  <c r="J47" i="17"/>
  <c r="J15" i="17"/>
  <c r="J11" i="17"/>
  <c r="K7" i="17"/>
  <c r="J10" i="17"/>
  <c r="K8" i="17"/>
  <c r="J24" i="17"/>
  <c r="J41" i="17"/>
  <c r="J6" i="17"/>
  <c r="K11" i="17"/>
  <c r="J7" i="17"/>
  <c r="J22" i="17"/>
  <c r="J43" i="17"/>
  <c r="J48" i="17"/>
  <c r="J8" i="17"/>
  <c r="J42" i="17"/>
  <c r="J39" i="17"/>
  <c r="K6" i="17"/>
  <c r="J9" i="17"/>
  <c r="J23" i="17"/>
  <c r="J46" i="17"/>
  <c r="K5" i="17"/>
  <c r="K9" i="17"/>
  <c r="J26" i="17"/>
  <c r="K10" i="17"/>
  <c r="J45" i="17"/>
  <c r="J29" i="17"/>
  <c r="J5" i="17"/>
  <c r="J20" i="17"/>
  <c r="J16" i="17"/>
  <c r="J38" i="17"/>
  <c r="I9" i="7" l="1"/>
  <c r="I33" i="7"/>
  <c r="I19" i="7"/>
  <c r="I6" i="7"/>
  <c r="I24" i="7"/>
  <c r="G35" i="7"/>
  <c r="I39" i="7"/>
  <c r="I11" i="7"/>
  <c r="I41" i="7"/>
  <c r="I32" i="7"/>
  <c r="I18" i="7"/>
  <c r="I17" i="7"/>
  <c r="I8" i="7"/>
  <c r="I37" i="7"/>
  <c r="I10" i="7"/>
  <c r="I21" i="7"/>
  <c r="I14" i="7"/>
  <c r="I38" i="7"/>
  <c r="I20" i="7"/>
  <c r="I7" i="7"/>
  <c r="I31" i="7"/>
  <c r="I5" i="7"/>
  <c r="I34" i="7"/>
  <c r="I22" i="7"/>
  <c r="I25" i="7"/>
  <c r="I35" i="7"/>
  <c r="I13" i="7"/>
  <c r="I15" i="7"/>
  <c r="I40" i="7"/>
  <c r="I27" i="7" l="1"/>
  <c r="G36" i="7"/>
  <c r="G40" i="7"/>
  <c r="G26" i="7"/>
  <c r="I29" i="7"/>
  <c r="K29" i="7" s="1"/>
  <c r="G38" i="7"/>
  <c r="G25" i="7"/>
  <c r="I36" i="7"/>
  <c r="G22" i="7"/>
  <c r="L14" i="7"/>
  <c r="G18" i="7"/>
  <c r="L27" i="7"/>
  <c r="G16" i="7"/>
  <c r="G31" i="7"/>
  <c r="G37" i="7"/>
  <c r="G33" i="7"/>
  <c r="G21" i="7"/>
  <c r="G30" i="7"/>
  <c r="G34" i="7"/>
  <c r="G41" i="7"/>
  <c r="G28" i="7"/>
  <c r="G39" i="7"/>
  <c r="G15" i="7"/>
  <c r="G27" i="7"/>
  <c r="G29" i="7"/>
  <c r="G19" i="7"/>
  <c r="G23" i="7"/>
  <c r="G32" i="7"/>
  <c r="G24" i="7"/>
  <c r="G17" i="7"/>
  <c r="G20" i="7"/>
  <c r="G14" i="7"/>
  <c r="F32" i="7"/>
  <c r="K15" i="7"/>
  <c r="K22" i="7"/>
  <c r="K21" i="7"/>
  <c r="K20" i="7"/>
  <c r="K18" i="7"/>
  <c r="K19" i="7"/>
  <c r="K24" i="7"/>
  <c r="K17" i="7"/>
  <c r="K35" i="7"/>
  <c r="K25" i="7"/>
  <c r="K41" i="7" l="1"/>
  <c r="K31" i="7"/>
  <c r="K27" i="7"/>
  <c r="K40" i="7"/>
  <c r="K32" i="7"/>
  <c r="K34" i="7"/>
  <c r="K39" i="7"/>
  <c r="K37" i="7"/>
  <c r="K33" i="7"/>
  <c r="K36" i="7"/>
  <c r="K38" i="7"/>
  <c r="G5" i="7"/>
  <c r="F19" i="7"/>
  <c r="F27" i="7"/>
  <c r="F10" i="7"/>
  <c r="F6" i="7"/>
  <c r="G13" i="7"/>
  <c r="F34" i="7"/>
  <c r="F25" i="7"/>
  <c r="F14" i="7"/>
  <c r="F3" i="7"/>
  <c r="F26" i="7"/>
  <c r="F21" i="7"/>
  <c r="F37" i="7"/>
  <c r="F30" i="7"/>
  <c r="G11" i="7"/>
  <c r="F36" i="7"/>
  <c r="F20" i="7"/>
  <c r="F15" i="7"/>
  <c r="F22" i="7"/>
  <c r="F35" i="7"/>
  <c r="F23" i="7"/>
  <c r="F38" i="7"/>
  <c r="F5" i="7"/>
  <c r="F29" i="7"/>
  <c r="F40" i="7"/>
  <c r="F17" i="7"/>
  <c r="I3" i="7"/>
  <c r="K11" i="7" s="1"/>
  <c r="F33" i="7"/>
  <c r="F12" i="7"/>
  <c r="F9" i="7"/>
  <c r="G3" i="7"/>
  <c r="F31" i="7"/>
  <c r="F24" i="7"/>
  <c r="M3" i="7"/>
  <c r="G12" i="7"/>
  <c r="G4" i="7"/>
  <c r="F4" i="7"/>
  <c r="F8" i="7"/>
  <c r="F7" i="7"/>
  <c r="F39" i="7"/>
  <c r="F11" i="7"/>
  <c r="L3" i="7"/>
  <c r="G10" i="7"/>
  <c r="G8" i="7"/>
  <c r="F13" i="7"/>
  <c r="F16" i="7"/>
  <c r="F18" i="7"/>
  <c r="F41" i="7"/>
  <c r="G7" i="7"/>
  <c r="G9" i="7"/>
  <c r="G6" i="7"/>
  <c r="F28" i="7"/>
  <c r="J21" i="7" l="1"/>
  <c r="J22" i="7"/>
  <c r="J30" i="7"/>
  <c r="K10" i="7"/>
  <c r="K13" i="7"/>
  <c r="J5" i="7"/>
  <c r="J40" i="7"/>
  <c r="J20" i="7"/>
  <c r="J38" i="7"/>
  <c r="J39" i="7"/>
  <c r="J27" i="7"/>
  <c r="J18" i="7"/>
  <c r="J17" i="7"/>
  <c r="J10" i="7"/>
  <c r="J32" i="7"/>
  <c r="J24" i="7"/>
  <c r="J28" i="7"/>
  <c r="J9" i="7"/>
  <c r="J31" i="7"/>
  <c r="K7" i="7"/>
  <c r="J35" i="7"/>
  <c r="J15" i="7"/>
  <c r="J6" i="7"/>
  <c r="J29" i="7"/>
  <c r="J13" i="7"/>
  <c r="K3" i="7"/>
  <c r="J37" i="7"/>
  <c r="J33" i="7"/>
  <c r="K5" i="7"/>
  <c r="J3" i="7"/>
  <c r="J34" i="7"/>
  <c r="K6" i="7"/>
  <c r="J11" i="7"/>
  <c r="J7" i="7"/>
  <c r="J36" i="7"/>
  <c r="J25" i="7"/>
  <c r="K8" i="7"/>
  <c r="J41" i="7"/>
  <c r="K9" i="7"/>
  <c r="J8" i="7"/>
  <c r="J19" i="7"/>
  <c r="G28" i="19" l="1"/>
  <c r="F28" i="19"/>
  <c r="I11" i="19" l="1"/>
  <c r="F11" i="19"/>
  <c r="G11" i="19"/>
  <c r="G30" i="19" l="1"/>
  <c r="F30" i="19"/>
  <c r="I30" i="19"/>
  <c r="J30" i="19" s="1"/>
  <c r="J11" i="19"/>
  <c r="K11" i="19"/>
  <c r="G4" i="19" l="1"/>
  <c r="F4" i="19"/>
  <c r="I24" i="19"/>
  <c r="G24" i="19"/>
  <c r="F24" i="19"/>
  <c r="I10" i="19"/>
  <c r="G10" i="19"/>
  <c r="F10" i="19"/>
  <c r="G25" i="19"/>
  <c r="I25" i="19"/>
  <c r="F25" i="19"/>
  <c r="I39" i="19"/>
  <c r="K39" i="19" s="1"/>
  <c r="F39" i="19"/>
  <c r="G39" i="19"/>
  <c r="I41" i="19"/>
  <c r="G41" i="19"/>
  <c r="F41" i="19"/>
  <c r="F34" i="19"/>
  <c r="L34" i="19"/>
  <c r="G34" i="19"/>
  <c r="I34" i="19"/>
  <c r="G8" i="19"/>
  <c r="I8" i="19"/>
  <c r="F8" i="19"/>
  <c r="I22" i="19"/>
  <c r="F22" i="19"/>
  <c r="G22" i="19"/>
  <c r="G7" i="19"/>
  <c r="I7" i="19"/>
  <c r="F7" i="19"/>
  <c r="F35" i="19"/>
  <c r="G35" i="19"/>
  <c r="G21" i="19"/>
  <c r="F21" i="19"/>
  <c r="F37" i="19"/>
  <c r="G37" i="19"/>
  <c r="I46" i="19"/>
  <c r="G46" i="19"/>
  <c r="F46" i="19"/>
  <c r="I26" i="19"/>
  <c r="G26" i="19"/>
  <c r="F26" i="19"/>
  <c r="I42" i="19"/>
  <c r="G42" i="19"/>
  <c r="F42" i="19"/>
  <c r="I44" i="19"/>
  <c r="F44" i="19"/>
  <c r="G44" i="19"/>
  <c r="I5" i="19"/>
  <c r="F5" i="19"/>
  <c r="G5" i="19"/>
  <c r="G32" i="19"/>
  <c r="F32" i="19"/>
  <c r="I6" i="19"/>
  <c r="G6" i="19"/>
  <c r="F6" i="19"/>
  <c r="G20" i="19"/>
  <c r="F20" i="19"/>
  <c r="I20" i="19"/>
  <c r="F29" i="19"/>
  <c r="G29" i="19"/>
  <c r="I29" i="19"/>
  <c r="I38" i="19"/>
  <c r="F38" i="19"/>
  <c r="G38" i="19"/>
  <c r="I23" i="19"/>
  <c r="G23" i="19"/>
  <c r="F23" i="19"/>
  <c r="F27" i="19" l="1"/>
  <c r="I27" i="19"/>
  <c r="G27" i="19"/>
  <c r="K10" i="19"/>
  <c r="J10" i="19"/>
  <c r="K20" i="19"/>
  <c r="J20" i="19"/>
  <c r="K7" i="19"/>
  <c r="J7" i="19"/>
  <c r="K8" i="19"/>
  <c r="J8" i="19"/>
  <c r="I48" i="19"/>
  <c r="F48" i="19"/>
  <c r="G48" i="19"/>
  <c r="G40" i="19"/>
  <c r="I40" i="19"/>
  <c r="F40" i="19"/>
  <c r="J44" i="19"/>
  <c r="K44" i="19"/>
  <c r="K26" i="19"/>
  <c r="J26" i="19"/>
  <c r="K25" i="19"/>
  <c r="J25" i="19"/>
  <c r="K23" i="19"/>
  <c r="J23" i="19"/>
  <c r="K6" i="19"/>
  <c r="J6" i="19"/>
  <c r="F43" i="19"/>
  <c r="G43" i="19"/>
  <c r="I43" i="19"/>
  <c r="I15" i="19"/>
  <c r="F15" i="19"/>
  <c r="G15" i="19"/>
  <c r="G17" i="19"/>
  <c r="F17" i="19"/>
  <c r="I16" i="19"/>
  <c r="L16" i="19"/>
  <c r="K38" i="19"/>
  <c r="J38" i="19"/>
  <c r="K34" i="19"/>
  <c r="J34" i="19"/>
  <c r="K41" i="19"/>
  <c r="J41" i="19"/>
  <c r="J24" i="19"/>
  <c r="K24" i="19"/>
  <c r="I36" i="19"/>
  <c r="G36" i="19"/>
  <c r="F36" i="19"/>
  <c r="G13" i="19"/>
  <c r="F13" i="19"/>
  <c r="K29" i="19"/>
  <c r="J29" i="19"/>
  <c r="F47" i="19"/>
  <c r="G47" i="19"/>
  <c r="I47" i="19"/>
  <c r="I9" i="19"/>
  <c r="F9" i="19"/>
  <c r="G9" i="19"/>
  <c r="I45" i="19"/>
  <c r="G45" i="19"/>
  <c r="F45" i="19"/>
  <c r="J39" i="19"/>
  <c r="J5" i="19"/>
  <c r="K5" i="19"/>
  <c r="J42" i="19"/>
  <c r="K42" i="19"/>
  <c r="K46" i="19"/>
  <c r="J46" i="19"/>
  <c r="K22" i="19"/>
  <c r="J22" i="19"/>
  <c r="K45" i="19" l="1"/>
  <c r="J45" i="19"/>
  <c r="K36" i="19"/>
  <c r="J36" i="19"/>
  <c r="K40" i="19"/>
  <c r="J40" i="19"/>
  <c r="K16" i="19"/>
  <c r="J16" i="19"/>
  <c r="K9" i="19"/>
  <c r="J9" i="19"/>
  <c r="K30" i="19"/>
  <c r="J27" i="19"/>
  <c r="K27" i="19"/>
  <c r="J43" i="19"/>
  <c r="K43" i="19"/>
  <c r="J48" i="19"/>
  <c r="K48" i="19"/>
  <c r="K47" i="19"/>
  <c r="J47" i="19"/>
  <c r="J15" i="19"/>
  <c r="K15" i="19"/>
  <c r="F3" i="19" l="1"/>
  <c r="G3" i="19"/>
  <c r="I3" i="19"/>
  <c r="M3" i="19"/>
  <c r="L3" i="19"/>
  <c r="J28" i="19" l="1"/>
  <c r="K3" i="19"/>
  <c r="J37" i="19"/>
  <c r="J35" i="19"/>
  <c r="J3" i="19"/>
  <c r="I22" i="18" l="1"/>
  <c r="I24" i="18"/>
  <c r="I10" i="18"/>
  <c r="I25" i="18"/>
  <c r="I41" i="18"/>
  <c r="I34" i="18"/>
  <c r="I8" i="18"/>
  <c r="I46" i="18"/>
  <c r="I42" i="18"/>
  <c r="I7" i="18"/>
  <c r="I26" i="18"/>
  <c r="I44" i="18"/>
  <c r="I5" i="18"/>
  <c r="I30" i="18"/>
  <c r="I39" i="18"/>
  <c r="I6" i="18"/>
  <c r="I20" i="18"/>
  <c r="I29" i="18"/>
  <c r="I38" i="18"/>
  <c r="I23" i="18"/>
  <c r="G37" i="18" l="1"/>
  <c r="G24" i="18"/>
  <c r="G32" i="18"/>
  <c r="I40" i="18"/>
  <c r="G40" i="18"/>
  <c r="G38" i="18"/>
  <c r="G20" i="18"/>
  <c r="G42" i="18"/>
  <c r="G25" i="18"/>
  <c r="G43" i="18"/>
  <c r="I43" i="18"/>
  <c r="G17" i="18"/>
  <c r="I16" i="18"/>
  <c r="L16" i="18"/>
  <c r="G28" i="18"/>
  <c r="G30" i="18"/>
  <c r="I48" i="18"/>
  <c r="G48" i="18"/>
  <c r="I11" i="18"/>
  <c r="G39" i="18"/>
  <c r="G26" i="18"/>
  <c r="I36" i="18"/>
  <c r="G36" i="18"/>
  <c r="G44" i="18"/>
  <c r="I9" i="18"/>
  <c r="G23" i="18"/>
  <c r="G35" i="18"/>
  <c r="G46" i="18"/>
  <c r="L34" i="18"/>
  <c r="G41" i="18"/>
  <c r="G22" i="18"/>
  <c r="I15" i="18"/>
  <c r="I45" i="18"/>
  <c r="G45" i="18"/>
  <c r="G29" i="18"/>
  <c r="I47" i="18"/>
  <c r="G47" i="18"/>
  <c r="I27" i="18"/>
  <c r="G27" i="18"/>
  <c r="G21" i="18"/>
  <c r="G34" i="18"/>
  <c r="K46" i="18" l="1"/>
  <c r="K23" i="18"/>
  <c r="K20" i="18"/>
  <c r="K44" i="18"/>
  <c r="K47" i="18"/>
  <c r="K24" i="18"/>
  <c r="K42" i="18"/>
  <c r="K39" i="18"/>
  <c r="K43" i="18"/>
  <c r="K36" i="18"/>
  <c r="K25" i="18"/>
  <c r="K27" i="18"/>
  <c r="K26" i="18"/>
  <c r="K22" i="18"/>
  <c r="K16" i="18"/>
  <c r="K30" i="18"/>
  <c r="K34" i="18"/>
  <c r="K41" i="18"/>
  <c r="K29" i="18"/>
  <c r="K45" i="18"/>
  <c r="K48" i="18"/>
  <c r="K38" i="18"/>
  <c r="K40" i="18"/>
  <c r="F36" i="18" l="1"/>
  <c r="M3" i="18"/>
  <c r="L3" i="18"/>
  <c r="I3" i="18"/>
  <c r="F3" i="18"/>
  <c r="G3" i="18"/>
  <c r="F28" i="18"/>
  <c r="G11" i="18"/>
  <c r="F11" i="18"/>
  <c r="F30" i="18"/>
  <c r="F7" i="18"/>
  <c r="F44" i="18"/>
  <c r="F32" i="18"/>
  <c r="G6" i="18"/>
  <c r="F10" i="18"/>
  <c r="F21" i="18"/>
  <c r="F24" i="18"/>
  <c r="G8" i="18"/>
  <c r="F6" i="18"/>
  <c r="F22" i="18"/>
  <c r="G10" i="18"/>
  <c r="F41" i="18"/>
  <c r="F34" i="18"/>
  <c r="F46" i="18"/>
  <c r="F5" i="18"/>
  <c r="F35" i="18"/>
  <c r="F29" i="18"/>
  <c r="F23" i="18"/>
  <c r="F38" i="18"/>
  <c r="G4" i="18"/>
  <c r="F37" i="18"/>
  <c r="F26" i="18"/>
  <c r="G5" i="18"/>
  <c r="F39" i="18"/>
  <c r="F42" i="18"/>
  <c r="F20" i="18"/>
  <c r="F4" i="18"/>
  <c r="F8" i="18"/>
  <c r="F25" i="18"/>
  <c r="G7" i="18"/>
  <c r="F9" i="18"/>
  <c r="F47" i="18"/>
  <c r="G9" i="18"/>
  <c r="G13" i="18"/>
  <c r="F27" i="18"/>
  <c r="F40" i="18"/>
  <c r="F48" i="18"/>
  <c r="F45" i="18"/>
  <c r="F17" i="18"/>
  <c r="G15" i="18"/>
  <c r="F13" i="18"/>
  <c r="F15" i="18"/>
  <c r="F43" i="18"/>
  <c r="J28" i="18" l="1"/>
  <c r="K3" i="18"/>
  <c r="J37" i="18"/>
  <c r="J35" i="18"/>
  <c r="J3" i="18"/>
  <c r="K6" i="18"/>
  <c r="K7" i="18"/>
  <c r="K8" i="18"/>
  <c r="J5" i="18"/>
  <c r="J38" i="18"/>
  <c r="J29" i="18"/>
  <c r="J41" i="18"/>
  <c r="J34" i="18"/>
  <c r="J7" i="18"/>
  <c r="J23" i="18"/>
  <c r="J8" i="18"/>
  <c r="J26" i="18"/>
  <c r="J22" i="18"/>
  <c r="J42" i="18"/>
  <c r="J30" i="18"/>
  <c r="K10" i="18"/>
  <c r="J10" i="18"/>
  <c r="J6" i="18"/>
  <c r="K5" i="18"/>
  <c r="J20" i="18"/>
  <c r="J25" i="18"/>
  <c r="J44" i="18"/>
  <c r="J39" i="18"/>
  <c r="J46" i="18"/>
  <c r="J24" i="18"/>
  <c r="J43" i="18"/>
  <c r="J36" i="18"/>
  <c r="J16" i="18"/>
  <c r="J47" i="18"/>
  <c r="K15" i="18"/>
  <c r="J40" i="18"/>
  <c r="K11" i="18"/>
  <c r="J15" i="18"/>
  <c r="K9" i="18"/>
  <c r="J45" i="18"/>
  <c r="J9" i="18"/>
  <c r="J27" i="18"/>
  <c r="J48" i="18"/>
  <c r="J11" i="18"/>
</calcChain>
</file>

<file path=xl/sharedStrings.xml><?xml version="1.0" encoding="utf-8"?>
<sst xmlns="http://schemas.openxmlformats.org/spreadsheetml/2006/main" count="525" uniqueCount="93">
  <si>
    <t>IQT Médio do
Sistema de Transporte</t>
  </si>
  <si>
    <t>Empresas</t>
  </si>
  <si>
    <t>Comitê do Sistema de Medição do Desempenho Organizacional - SMDO SPTrans</t>
  </si>
  <si>
    <t xml:space="preserve">Santa Brígida </t>
  </si>
  <si>
    <t xml:space="preserve">Gato Preto </t>
  </si>
  <si>
    <t>Sambaíba</t>
  </si>
  <si>
    <t xml:space="preserve">Sambaíba </t>
  </si>
  <si>
    <t xml:space="preserve">Ambiental  </t>
  </si>
  <si>
    <t>Express</t>
  </si>
  <si>
    <t xml:space="preserve">Express </t>
  </si>
  <si>
    <t xml:space="preserve">Mobibrasil </t>
  </si>
  <si>
    <t xml:space="preserve">Gatusa </t>
  </si>
  <si>
    <t>Transunião</t>
  </si>
  <si>
    <t>Alfa Rodobus</t>
  </si>
  <si>
    <t xml:space="preserve">Escala de Avaliação </t>
  </si>
  <si>
    <t>Ótimo - acima de 93</t>
  </si>
  <si>
    <t>Bom - entre 76 e 92,99</t>
  </si>
  <si>
    <t>Regular - entre 60 e 75,99</t>
  </si>
  <si>
    <t>Ruim - abaixo de 60</t>
  </si>
  <si>
    <t>Pêssego</t>
  </si>
  <si>
    <t>Transwolff</t>
  </si>
  <si>
    <t>A2</t>
  </si>
  <si>
    <t>Transcap</t>
  </si>
  <si>
    <t>Spencer</t>
  </si>
  <si>
    <t>Allibus</t>
  </si>
  <si>
    <t>Movebuss</t>
  </si>
  <si>
    <t>Consórcios/
Empresas</t>
  </si>
  <si>
    <t xml:space="preserve">Transppass </t>
  </si>
  <si>
    <t>Norte Buss</t>
  </si>
  <si>
    <t>Upbus</t>
  </si>
  <si>
    <t>KBPX</t>
  </si>
  <si>
    <t>Via Sudeste</t>
  </si>
  <si>
    <t>Grajaú</t>
  </si>
  <si>
    <t>Metrópole</t>
  </si>
  <si>
    <t>Campo Belo</t>
  </si>
  <si>
    <t>Passageiros Transportados - Mês</t>
  </si>
  <si>
    <t>IQT por Consórcio / Empresa</t>
  </si>
  <si>
    <t>Classificação no Sistema de Transporte (Empresa)</t>
  </si>
  <si>
    <t>Classificação no Sistema de Transporte (Consórcio)</t>
  </si>
  <si>
    <t>Consórcio Bandeirante</t>
  </si>
  <si>
    <t>RVTrans</t>
  </si>
  <si>
    <t>Consórcio Transvida</t>
  </si>
  <si>
    <t>Consórcio KBPX</t>
  </si>
  <si>
    <t>Consórcio Transnoroeste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</si>
  <si>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</si>
  <si>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</si>
  <si>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</si>
  <si>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</si>
  <si>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</si>
  <si>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</si>
  <si>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</si>
  <si>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</si>
  <si>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</si>
  <si>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AR0</t>
  </si>
  <si>
    <t>AR1</t>
  </si>
  <si>
    <t>AR2</t>
  </si>
  <si>
    <t>AR3</t>
  </si>
  <si>
    <t>AR4</t>
  </si>
  <si>
    <t>AR5</t>
  </si>
  <si>
    <t>AR6</t>
  </si>
  <si>
    <t>AR7</t>
  </si>
  <si>
    <t>AR8</t>
  </si>
  <si>
    <t>AR9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</si>
  <si>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</si>
  <si>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</si>
  <si>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</si>
  <si>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</si>
  <si>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</si>
  <si>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</si>
  <si>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</si>
  <si>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</si>
  <si>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</si>
  <si>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</si>
  <si>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</si>
  <si>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</si>
  <si>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</si>
  <si>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ESTRUTURAL</t>
  </si>
  <si>
    <t>DISTRIBUIÇÃO</t>
  </si>
  <si>
    <t>ARTICULAÇÃO
 REGIONAL</t>
  </si>
  <si>
    <t>Classificação no Regime de Contratação
(Consórcio)</t>
  </si>
  <si>
    <t>Classificação no Regime de Contratação
(Empresa)</t>
  </si>
  <si>
    <t>IQT Médio por Lote</t>
  </si>
  <si>
    <t>Lote</t>
  </si>
  <si>
    <t>IQT por Empresa</t>
  </si>
  <si>
    <t>Grupo</t>
  </si>
  <si>
    <t>IQT médio por Empresa</t>
  </si>
  <si>
    <t>ARTICULAÇÃO REGIONAL</t>
  </si>
  <si>
    <t>Sexto Ciclo de Avaliação - Julho a Dezembro/2024</t>
  </si>
  <si>
    <t>Passageiros Transportados - média ciclo7</t>
  </si>
  <si>
    <t>Nova Paineira</t>
  </si>
  <si>
    <t>Sexto Ciclo de Avaliação - janeiro/2025</t>
  </si>
  <si>
    <t>Sexto Ciclo de Avaliação - fevereiro/2025</t>
  </si>
  <si>
    <t>Sexto Ciclo de Avaliação - 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</si>
</sst>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" fontId="2" fillId="0" borderId="0" xfId="0" applyNumberFormat="1" applyFont="1"/>
    <xf numFmtId="39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5" borderId="0" xfId="0" applyFont="1" applyFill="1"/>
    <xf numFmtId="0" fontId="2" fillId="7" borderId="0" xfId="0" applyFont="1" applyFill="1"/>
    <xf numFmtId="0" fontId="2" fillId="2" borderId="0" xfId="0" applyFont="1" applyFill="1"/>
    <xf numFmtId="0" fontId="2" fillId="3" borderId="0" xfId="0" applyFont="1" applyFill="1"/>
    <xf numFmtId="0" fontId="6" fillId="0" borderId="0" xfId="0" applyFont="1"/>
    <xf numFmtId="0" fontId="8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37" fontId="8" fillId="8" borderId="2" xfId="1" applyNumberFormat="1" applyFont="1" applyFill="1" applyBorder="1" applyAlignment="1">
      <alignment horizontal="center" vertical="center" wrapText="1"/>
    </xf>
    <xf numFmtId="37" fontId="8" fillId="8" borderId="2" xfId="0" applyNumberFormat="1" applyFont="1" applyFill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37" fontId="8" fillId="8" borderId="4" xfId="0" applyNumberFormat="1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2" fontId="8" fillId="6" borderId="21" xfId="0" applyNumberFormat="1" applyFont="1" applyFill="1" applyBorder="1" applyAlignment="1">
      <alignment horizontal="center" vertical="center" wrapText="1"/>
    </xf>
    <xf numFmtId="3" fontId="8" fillId="8" borderId="21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1" fontId="8" fillId="6" borderId="21" xfId="0" applyNumberFormat="1" applyFont="1" applyFill="1" applyBorder="1" applyAlignment="1">
      <alignment horizontal="center" vertical="center" wrapText="1"/>
    </xf>
    <xf numFmtId="37" fontId="8" fillId="8" borderId="21" xfId="1" applyNumberFormat="1" applyFont="1" applyFill="1" applyBorder="1" applyAlignment="1">
      <alignment horizontal="center" vertical="center" wrapText="1"/>
    </xf>
    <xf numFmtId="37" fontId="8" fillId="8" borderId="2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 wrapText="1"/>
    </xf>
    <xf numFmtId="1" fontId="8" fillId="6" borderId="4" xfId="0" applyNumberFormat="1" applyFont="1" applyFill="1" applyBorder="1" applyAlignment="1">
      <alignment horizontal="center" vertical="center" wrapText="1"/>
    </xf>
    <xf numFmtId="1" fontId="8" fillId="6" borderId="6" xfId="0" applyNumberFormat="1" applyFont="1" applyFill="1" applyBorder="1" applyAlignment="1">
      <alignment horizontal="center" vertical="center" wrapText="1"/>
    </xf>
    <xf numFmtId="37" fontId="8" fillId="8" borderId="4" xfId="0" applyNumberFormat="1" applyFont="1" applyFill="1" applyBorder="1" applyAlignment="1">
      <alignment horizontal="center" vertical="center" wrapText="1"/>
    </xf>
    <xf numFmtId="37" fontId="8" fillId="8" borderId="6" xfId="0" applyNumberFormat="1" applyFont="1" applyFill="1" applyBorder="1" applyAlignment="1">
      <alignment horizontal="center" vertical="center" wrapText="1"/>
    </xf>
    <xf numFmtId="39" fontId="7" fillId="4" borderId="4" xfId="1" applyNumberFormat="1" applyFont="1" applyFill="1" applyBorder="1" applyAlignment="1">
      <alignment horizontal="center" vertical="center" wrapText="1"/>
    </xf>
    <xf numFmtId="39" fontId="7" fillId="4" borderId="5" xfId="1" applyNumberFormat="1" applyFont="1" applyFill="1" applyBorder="1" applyAlignment="1">
      <alignment horizontal="center" vertical="center" wrapText="1"/>
    </xf>
    <xf numFmtId="39" fontId="7" fillId="4" borderId="9" xfId="1" applyNumberFormat="1" applyFont="1" applyFill="1" applyBorder="1" applyAlignment="1">
      <alignment horizontal="center" vertical="center" wrapText="1"/>
    </xf>
    <xf numFmtId="39" fontId="7" fillId="4" borderId="10" xfId="1" applyNumberFormat="1" applyFont="1" applyFill="1" applyBorder="1" applyAlignment="1">
      <alignment horizontal="center" vertical="center" wrapText="1"/>
    </xf>
    <xf numFmtId="39" fontId="7" fillId="4" borderId="11" xfId="1" applyNumberFormat="1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2" fontId="8" fillId="6" borderId="5" xfId="0" applyNumberFormat="1" applyFont="1" applyFill="1" applyBorder="1" applyAlignment="1">
      <alignment horizontal="center" vertical="center" wrapText="1"/>
    </xf>
    <xf numFmtId="1" fontId="8" fillId="6" borderId="5" xfId="0" applyNumberFormat="1" applyFont="1" applyFill="1" applyBorder="1" applyAlignment="1">
      <alignment horizontal="center" vertical="center" wrapText="1"/>
    </xf>
    <xf numFmtId="37" fontId="8" fillId="8" borderId="5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37" fontId="8" fillId="8" borderId="4" xfId="1" applyNumberFormat="1" applyFont="1" applyFill="1" applyBorder="1" applyAlignment="1">
      <alignment horizontal="center" vertical="center" wrapText="1"/>
    </xf>
    <xf numFmtId="37" fontId="8" fillId="8" borderId="6" xfId="1" applyNumberFormat="1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 wrapText="1"/>
    </xf>
    <xf numFmtId="0" fontId="7" fillId="6" borderId="21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2" fontId="8" fillId="6" borderId="21" xfId="0" applyNumberFormat="1" applyFont="1" applyFill="1" applyBorder="1" applyAlignment="1">
      <alignment horizontal="center" vertical="center" wrapText="1"/>
    </xf>
    <xf numFmtId="1" fontId="8" fillId="6" borderId="21" xfId="0" applyNumberFormat="1" applyFont="1" applyFill="1" applyBorder="1" applyAlignment="1">
      <alignment horizontal="center" vertical="center" wrapText="1"/>
    </xf>
    <xf numFmtId="37" fontId="8" fillId="8" borderId="21" xfId="0" applyNumberFormat="1" applyFont="1" applyFill="1" applyBorder="1" applyAlignment="1">
      <alignment horizontal="center" vertical="center" wrapText="1"/>
    </xf>
    <xf numFmtId="39" fontId="7" fillId="6" borderId="21" xfId="1" applyNumberFormat="1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1" fontId="8" fillId="6" borderId="25" xfId="0" applyNumberFormat="1" applyFont="1" applyFill="1" applyBorder="1" applyAlignment="1">
      <alignment horizontal="center" vertical="center" wrapText="1"/>
    </xf>
    <xf numFmtId="1" fontId="8" fillId="6" borderId="26" xfId="0" applyNumberFormat="1" applyFont="1" applyFill="1" applyBorder="1" applyAlignment="1">
      <alignment horizontal="center" vertical="center" wrapText="1"/>
    </xf>
    <xf numFmtId="37" fontId="8" fillId="8" borderId="25" xfId="1" applyNumberFormat="1" applyFont="1" applyFill="1" applyBorder="1" applyAlignment="1">
      <alignment horizontal="center" vertical="center" wrapText="1"/>
    </xf>
    <xf numFmtId="37" fontId="8" fillId="8" borderId="26" xfId="1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2" fontId="7" fillId="6" borderId="2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47"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BF9F1"/>
      <color rgb="FFFEF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65BDA8-B8A2-4F6B-AFD2-23DBB1640A5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3EA13E-1274-4E51-81F1-3E91D38009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E71AEF-F655-462E-8749-F8FADC4E529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E1F4-4188-49D3-B13F-73EF632E8CC3}">
  <dimension ref="A1:O60"/>
  <sheetViews>
    <sheetView zoomScale="80" zoomScaleNormal="80" workbookViewId="0">
      <selection activeCell="H7" sqref="H7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35" t="s">
        <v>90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5" ht="75" x14ac:dyDescent="0.2">
      <c r="A2" s="14" t="s">
        <v>84</v>
      </c>
      <c r="B2" s="14" t="s">
        <v>82</v>
      </c>
      <c r="C2" s="14" t="s">
        <v>26</v>
      </c>
      <c r="D2" s="14" t="s">
        <v>1</v>
      </c>
      <c r="E2" s="14" t="s">
        <v>83</v>
      </c>
      <c r="F2" s="14" t="s">
        <v>37</v>
      </c>
      <c r="G2" s="14" t="s">
        <v>80</v>
      </c>
      <c r="H2" s="15" t="s">
        <v>35</v>
      </c>
      <c r="I2" s="14" t="s">
        <v>36</v>
      </c>
      <c r="J2" s="14" t="s">
        <v>38</v>
      </c>
      <c r="K2" s="14" t="s">
        <v>79</v>
      </c>
      <c r="L2" s="14" t="s">
        <v>81</v>
      </c>
      <c r="M2" s="16" t="s">
        <v>0</v>
      </c>
    </row>
    <row r="3" spans="1:15" ht="15" x14ac:dyDescent="0.2">
      <c r="A3" s="38" t="s">
        <v>76</v>
      </c>
      <c r="B3" s="41" t="s">
        <v>44</v>
      </c>
      <c r="C3" s="43" t="s">
        <v>39</v>
      </c>
      <c r="D3" s="13" t="s">
        <v>3</v>
      </c>
      <c r="E3" s="17">
        <v>90.33</v>
      </c>
      <c r="F3" s="18">
        <f>RANK(E3,$E$3:$E$48)</f>
        <v>4</v>
      </c>
      <c r="G3" s="18">
        <f>RANK(E3,$E$3:$E$15)</f>
        <v>2</v>
      </c>
      <c r="H3" s="18">
        <v>6550489</v>
      </c>
      <c r="I3" s="45">
        <f>SUMPRODUCT(E3:E4,H3:H4)/SUM(H3:H4)</f>
        <v>90.117753308049714</v>
      </c>
      <c r="J3" s="47">
        <f>RANK(I3,$I$3:$I$48)</f>
        <v>4</v>
      </c>
      <c r="K3" s="49">
        <f>RANK(I3,$I$3:$I$15)</f>
        <v>2</v>
      </c>
      <c r="L3" s="51">
        <f>SUMPRODUCT(E3:E15,H3:H15)/SUM(H3:H15)</f>
        <v>82.299901775616931</v>
      </c>
      <c r="M3" s="53">
        <f>SUMPRODUCT(E3:E48,H3:H48)/SUM(H3:H48)</f>
        <v>79.551167624563348</v>
      </c>
    </row>
    <row r="4" spans="1:15" ht="15" x14ac:dyDescent="0.2">
      <c r="A4" s="39"/>
      <c r="B4" s="42"/>
      <c r="C4" s="44"/>
      <c r="D4" s="13" t="s">
        <v>4</v>
      </c>
      <c r="E4" s="17">
        <v>88.81</v>
      </c>
      <c r="F4" s="18">
        <f>RANK(E4,$E$3:$E$48)</f>
        <v>9</v>
      </c>
      <c r="G4" s="18">
        <f t="shared" ref="G4:G15" si="0">RANK(E4,$E$3:$E$15)</f>
        <v>4</v>
      </c>
      <c r="H4" s="18">
        <v>1063136</v>
      </c>
      <c r="I4" s="46"/>
      <c r="J4" s="48"/>
      <c r="K4" s="50"/>
      <c r="L4" s="52"/>
      <c r="M4" s="54"/>
    </row>
    <row r="5" spans="1:15" ht="15" x14ac:dyDescent="0.2">
      <c r="A5" s="39"/>
      <c r="B5" s="22" t="s">
        <v>45</v>
      </c>
      <c r="C5" s="13" t="s">
        <v>5</v>
      </c>
      <c r="D5" s="13" t="s">
        <v>6</v>
      </c>
      <c r="E5" s="17">
        <v>78.819999999999993</v>
      </c>
      <c r="F5" s="18">
        <f t="shared" ref="F5:F48" si="1">RANK(E5,$E$3:$E$48)</f>
        <v>23</v>
      </c>
      <c r="G5" s="18">
        <f t="shared" si="0"/>
        <v>8</v>
      </c>
      <c r="H5" s="18">
        <v>6140100</v>
      </c>
      <c r="I5" s="17">
        <f t="shared" ref="I5:I10" si="2">+E5</f>
        <v>78.819999999999993</v>
      </c>
      <c r="J5" s="21">
        <f t="shared" ref="J5:J11" si="3">RANK(I5,$I$3:$I$48)</f>
        <v>18</v>
      </c>
      <c r="K5" s="19">
        <f t="shared" ref="K5:K11" si="4">RANK(I5,$I$3:$I$15)</f>
        <v>6</v>
      </c>
      <c r="L5" s="52"/>
      <c r="M5" s="54"/>
    </row>
    <row r="6" spans="1:15" ht="15" x14ac:dyDescent="0.2">
      <c r="A6" s="39"/>
      <c r="B6" s="22" t="s">
        <v>46</v>
      </c>
      <c r="C6" s="25" t="s">
        <v>33</v>
      </c>
      <c r="D6" s="25" t="s">
        <v>33</v>
      </c>
      <c r="E6" s="17">
        <v>77.7</v>
      </c>
      <c r="F6" s="18">
        <f t="shared" si="1"/>
        <v>24</v>
      </c>
      <c r="G6" s="18">
        <f t="shared" si="0"/>
        <v>9</v>
      </c>
      <c r="H6" s="18">
        <v>7318819</v>
      </c>
      <c r="I6" s="17">
        <f t="shared" si="2"/>
        <v>77.7</v>
      </c>
      <c r="J6" s="21">
        <f t="shared" si="3"/>
        <v>20</v>
      </c>
      <c r="K6" s="19">
        <f t="shared" si="4"/>
        <v>7</v>
      </c>
      <c r="L6" s="52"/>
      <c r="M6" s="54"/>
    </row>
    <row r="7" spans="1:15" ht="15" x14ac:dyDescent="0.2">
      <c r="A7" s="39"/>
      <c r="B7" s="22" t="s">
        <v>47</v>
      </c>
      <c r="C7" s="13" t="s">
        <v>31</v>
      </c>
      <c r="D7" s="13" t="s">
        <v>31</v>
      </c>
      <c r="E7" s="17">
        <v>80.16</v>
      </c>
      <c r="F7" s="18">
        <f t="shared" si="1"/>
        <v>19</v>
      </c>
      <c r="G7" s="18">
        <f t="shared" si="0"/>
        <v>5</v>
      </c>
      <c r="H7" s="18">
        <v>4386728</v>
      </c>
      <c r="I7" s="17">
        <f t="shared" si="2"/>
        <v>80.16</v>
      </c>
      <c r="J7" s="21">
        <f t="shared" si="3"/>
        <v>15</v>
      </c>
      <c r="K7" s="19">
        <f t="shared" si="4"/>
        <v>4</v>
      </c>
      <c r="L7" s="52"/>
      <c r="M7" s="54"/>
    </row>
    <row r="8" spans="1:15" ht="15" x14ac:dyDescent="0.2">
      <c r="A8" s="39"/>
      <c r="B8" s="22" t="s">
        <v>48</v>
      </c>
      <c r="C8" s="13" t="s">
        <v>10</v>
      </c>
      <c r="D8" s="13" t="s">
        <v>10</v>
      </c>
      <c r="E8" s="17">
        <v>80.05</v>
      </c>
      <c r="F8" s="18">
        <f t="shared" si="1"/>
        <v>20</v>
      </c>
      <c r="G8" s="18">
        <f t="shared" si="0"/>
        <v>6</v>
      </c>
      <c r="H8" s="18">
        <v>5826890</v>
      </c>
      <c r="I8" s="17">
        <f t="shared" si="2"/>
        <v>80.05</v>
      </c>
      <c r="J8" s="21">
        <f t="shared" si="3"/>
        <v>16</v>
      </c>
      <c r="K8" s="19">
        <f t="shared" si="4"/>
        <v>5</v>
      </c>
      <c r="L8" s="52"/>
      <c r="M8" s="54"/>
    </row>
    <row r="9" spans="1:15" ht="15" x14ac:dyDescent="0.2">
      <c r="A9" s="39"/>
      <c r="B9" s="22" t="s">
        <v>49</v>
      </c>
      <c r="C9" s="13" t="s">
        <v>32</v>
      </c>
      <c r="D9" s="13" t="s">
        <v>32</v>
      </c>
      <c r="E9" s="17">
        <v>75.430000000000007</v>
      </c>
      <c r="F9" s="18">
        <f t="shared" si="1"/>
        <v>29</v>
      </c>
      <c r="G9" s="18">
        <f t="shared" si="0"/>
        <v>11</v>
      </c>
      <c r="H9" s="18">
        <v>5433140</v>
      </c>
      <c r="I9" s="17">
        <f t="shared" si="2"/>
        <v>75.430000000000007</v>
      </c>
      <c r="J9" s="21">
        <f t="shared" si="3"/>
        <v>24</v>
      </c>
      <c r="K9" s="19">
        <f t="shared" si="4"/>
        <v>9</v>
      </c>
      <c r="L9" s="52"/>
      <c r="M9" s="54"/>
      <c r="N9" s="3"/>
    </row>
    <row r="10" spans="1:15" ht="15" x14ac:dyDescent="0.2">
      <c r="A10" s="39"/>
      <c r="B10" s="22" t="s">
        <v>50</v>
      </c>
      <c r="C10" s="13" t="s">
        <v>33</v>
      </c>
      <c r="D10" s="13" t="s">
        <v>33</v>
      </c>
      <c r="E10" s="17">
        <v>76.11</v>
      </c>
      <c r="F10" s="18">
        <f t="shared" si="1"/>
        <v>27</v>
      </c>
      <c r="G10" s="18">
        <f t="shared" si="0"/>
        <v>10</v>
      </c>
      <c r="H10" s="18">
        <v>5900973</v>
      </c>
      <c r="I10" s="17">
        <f t="shared" si="2"/>
        <v>76.11</v>
      </c>
      <c r="J10" s="21">
        <f t="shared" si="3"/>
        <v>23</v>
      </c>
      <c r="K10" s="19">
        <f t="shared" si="4"/>
        <v>8</v>
      </c>
      <c r="L10" s="52"/>
      <c r="M10" s="54"/>
    </row>
    <row r="11" spans="1:15" ht="15" x14ac:dyDescent="0.2">
      <c r="A11" s="39"/>
      <c r="B11" s="56" t="s">
        <v>51</v>
      </c>
      <c r="C11" s="43" t="s">
        <v>41</v>
      </c>
      <c r="D11" s="13" t="s">
        <v>34</v>
      </c>
      <c r="E11" s="17">
        <v>96.18</v>
      </c>
      <c r="F11" s="18">
        <f>RANK(E11,$E$3:$E$48)</f>
        <v>1</v>
      </c>
      <c r="G11" s="18">
        <f>RANK(E11,$E$3:$E$15)</f>
        <v>1</v>
      </c>
      <c r="H11" s="18">
        <v>5719093</v>
      </c>
      <c r="I11" s="45">
        <f>SUMPRODUCT(E11:E14,H11:H14)/SUM(H11:H14)</f>
        <v>90.682472329151139</v>
      </c>
      <c r="J11" s="47">
        <f t="shared" si="3"/>
        <v>3</v>
      </c>
      <c r="K11" s="49">
        <f t="shared" si="4"/>
        <v>1</v>
      </c>
      <c r="L11" s="52"/>
      <c r="M11" s="54"/>
    </row>
    <row r="12" spans="1:15" ht="15" x14ac:dyDescent="0.25">
      <c r="A12" s="39"/>
      <c r="B12" s="57"/>
      <c r="C12" s="59"/>
      <c r="D12" s="13" t="s">
        <v>7</v>
      </c>
      <c r="E12"/>
      <c r="F12" s="18"/>
      <c r="G12" s="18"/>
      <c r="H12" s="18"/>
      <c r="I12" s="60"/>
      <c r="J12" s="61"/>
      <c r="K12" s="62"/>
      <c r="L12" s="52"/>
      <c r="M12" s="54"/>
    </row>
    <row r="13" spans="1:15" ht="15" x14ac:dyDescent="0.2">
      <c r="A13" s="39"/>
      <c r="B13" s="57"/>
      <c r="C13" s="59"/>
      <c r="D13" s="13" t="s">
        <v>27</v>
      </c>
      <c r="E13" s="17">
        <v>79.61</v>
      </c>
      <c r="F13" s="18">
        <f t="shared" si="1"/>
        <v>22</v>
      </c>
      <c r="G13" s="18">
        <f t="shared" si="0"/>
        <v>7</v>
      </c>
      <c r="H13" s="18">
        <v>2839553</v>
      </c>
      <c r="I13" s="60"/>
      <c r="J13" s="61"/>
      <c r="K13" s="62"/>
      <c r="L13" s="52"/>
      <c r="M13" s="54"/>
      <c r="O13" s="4"/>
    </row>
    <row r="14" spans="1:15" ht="15" x14ac:dyDescent="0.25">
      <c r="A14" s="39"/>
      <c r="B14" s="58"/>
      <c r="C14" s="44"/>
      <c r="D14" s="13" t="s">
        <v>40</v>
      </c>
      <c r="E14"/>
      <c r="F14" s="18"/>
      <c r="G14" s="18"/>
      <c r="H14" s="18"/>
      <c r="I14" s="46"/>
      <c r="J14" s="48"/>
      <c r="K14" s="50"/>
      <c r="L14" s="52"/>
      <c r="M14" s="54"/>
    </row>
    <row r="15" spans="1:15" ht="15" x14ac:dyDescent="0.2">
      <c r="A15" s="40"/>
      <c r="B15" s="22" t="s">
        <v>52</v>
      </c>
      <c r="C15" s="13" t="s">
        <v>11</v>
      </c>
      <c r="D15" s="13" t="s">
        <v>11</v>
      </c>
      <c r="E15" s="17">
        <v>89.67</v>
      </c>
      <c r="F15" s="18">
        <f t="shared" si="1"/>
        <v>7</v>
      </c>
      <c r="G15" s="18">
        <f t="shared" si="0"/>
        <v>3</v>
      </c>
      <c r="H15" s="18">
        <v>2729384</v>
      </c>
      <c r="I15" s="17">
        <f>+E15</f>
        <v>89.67</v>
      </c>
      <c r="J15" s="21">
        <f>RANK(I15,$I$3:$I$48)</f>
        <v>6</v>
      </c>
      <c r="K15" s="24">
        <f>RANK(I15,$I$3:$I$15)</f>
        <v>3</v>
      </c>
      <c r="L15" s="52"/>
      <c r="M15" s="54"/>
    </row>
    <row r="16" spans="1:15" ht="15" x14ac:dyDescent="0.25">
      <c r="A16" s="63" t="s">
        <v>78</v>
      </c>
      <c r="B16" s="56" t="s">
        <v>53</v>
      </c>
      <c r="C16" s="43" t="s">
        <v>41</v>
      </c>
      <c r="D16" s="13" t="s">
        <v>34</v>
      </c>
      <c r="E16"/>
      <c r="F16" s="18"/>
      <c r="G16" s="18"/>
      <c r="H16" s="18"/>
      <c r="I16" s="45">
        <f>SUMPRODUCT(E16:E19,H16:H19)/SUM(H16:H19)</f>
        <v>77.180000000000007</v>
      </c>
      <c r="J16" s="47">
        <f>RANK(I16:I19,$I$3:$I$48)</f>
        <v>22</v>
      </c>
      <c r="K16" s="49">
        <f>RANK(I16,$I$16:$I$33)</f>
        <v>9</v>
      </c>
      <c r="L16" s="66">
        <f>SUMPRODUCT(E16:E33,H16:H33)/SUM(H16:H33)</f>
        <v>80.423123897558966</v>
      </c>
      <c r="M16" s="54"/>
    </row>
    <row r="17" spans="1:15" ht="15" x14ac:dyDescent="0.2">
      <c r="A17" s="64"/>
      <c r="B17" s="57"/>
      <c r="C17" s="59"/>
      <c r="D17" s="13" t="s">
        <v>7</v>
      </c>
      <c r="E17" s="17">
        <v>77.180000000000007</v>
      </c>
      <c r="F17" s="18">
        <f>RANK(E17,$E$3:$E$48)</f>
        <v>26</v>
      </c>
      <c r="G17" s="18">
        <f>RANK(E17,$E$16:$E$33)</f>
        <v>11</v>
      </c>
      <c r="H17" s="18">
        <v>1849743</v>
      </c>
      <c r="I17" s="60"/>
      <c r="J17" s="61"/>
      <c r="K17" s="62"/>
      <c r="L17" s="67"/>
      <c r="M17" s="54"/>
    </row>
    <row r="18" spans="1:15" ht="15" x14ac:dyDescent="0.25">
      <c r="A18" s="64"/>
      <c r="B18" s="57"/>
      <c r="C18" s="59"/>
      <c r="D18" s="13" t="s">
        <v>27</v>
      </c>
      <c r="E18"/>
      <c r="F18" s="18"/>
      <c r="G18" s="18"/>
      <c r="H18" s="18"/>
      <c r="I18" s="60"/>
      <c r="J18" s="61"/>
      <c r="K18" s="62"/>
      <c r="L18" s="67"/>
      <c r="M18" s="54"/>
      <c r="O18" s="4"/>
    </row>
    <row r="19" spans="1:15" ht="15" x14ac:dyDescent="0.25">
      <c r="A19" s="64"/>
      <c r="B19" s="58"/>
      <c r="C19" s="44"/>
      <c r="D19" s="13" t="s">
        <v>40</v>
      </c>
      <c r="E19"/>
      <c r="F19" s="18"/>
      <c r="G19" s="18"/>
      <c r="H19" s="18"/>
      <c r="I19" s="46"/>
      <c r="J19" s="48"/>
      <c r="K19" s="50"/>
      <c r="L19" s="67"/>
      <c r="M19" s="54"/>
    </row>
    <row r="20" spans="1:15" ht="15" x14ac:dyDescent="0.2">
      <c r="A20" s="64"/>
      <c r="B20" s="41" t="s">
        <v>54</v>
      </c>
      <c r="C20" s="43" t="s">
        <v>39</v>
      </c>
      <c r="D20" s="13" t="s">
        <v>3</v>
      </c>
      <c r="E20" s="17">
        <v>92.99</v>
      </c>
      <c r="F20" s="18">
        <f t="shared" si="1"/>
        <v>3</v>
      </c>
      <c r="G20" s="18">
        <f>RANK(E20,$E$16:$E$33)</f>
        <v>1</v>
      </c>
      <c r="H20" s="18">
        <v>2140874</v>
      </c>
      <c r="I20" s="45">
        <f>SUMPRODUCT(E20:E21,H20:H21)/SUM(H20:H21)</f>
        <v>92.664873038991232</v>
      </c>
      <c r="J20" s="47">
        <f>RANK(I20,$I$3:$I$48)</f>
        <v>2</v>
      </c>
      <c r="K20" s="49">
        <f>RANK(I20,$I$16:$I$33)</f>
        <v>1</v>
      </c>
      <c r="L20" s="67"/>
      <c r="M20" s="54"/>
    </row>
    <row r="21" spans="1:15" ht="15" x14ac:dyDescent="0.2">
      <c r="A21" s="64"/>
      <c r="B21" s="42"/>
      <c r="C21" s="44"/>
      <c r="D21" s="13" t="s">
        <v>4</v>
      </c>
      <c r="E21" s="17">
        <v>90.13</v>
      </c>
      <c r="F21" s="18">
        <f t="shared" si="1"/>
        <v>5</v>
      </c>
      <c r="G21" s="18">
        <f>RANK(E21,$E$16:$E$33)</f>
        <v>2</v>
      </c>
      <c r="H21" s="18">
        <v>274592</v>
      </c>
      <c r="I21" s="46"/>
      <c r="J21" s="48"/>
      <c r="K21" s="50"/>
      <c r="L21" s="67"/>
      <c r="M21" s="54"/>
    </row>
    <row r="22" spans="1:15" ht="15" x14ac:dyDescent="0.2">
      <c r="A22" s="64"/>
      <c r="B22" s="22" t="s">
        <v>55</v>
      </c>
      <c r="C22" s="13" t="s">
        <v>5</v>
      </c>
      <c r="D22" s="13" t="s">
        <v>6</v>
      </c>
      <c r="E22" s="17">
        <v>73.52</v>
      </c>
      <c r="F22" s="18">
        <f t="shared" si="1"/>
        <v>33</v>
      </c>
      <c r="G22" s="18">
        <f t="shared" ref="G22:G32" si="5">RANK(E22,$E$16:$E$33)</f>
        <v>12</v>
      </c>
      <c r="H22" s="18">
        <v>7306342</v>
      </c>
      <c r="I22" s="17">
        <f t="shared" ref="I22:I26" si="6">+E22</f>
        <v>73.52</v>
      </c>
      <c r="J22" s="21">
        <f>RANK(I22,$I$3:$I$48)</f>
        <v>28</v>
      </c>
      <c r="K22" s="19">
        <f t="shared" ref="K22:K26" si="7">RANK(I22,$I$16:$I$33)</f>
        <v>10</v>
      </c>
      <c r="L22" s="67"/>
      <c r="M22" s="54"/>
    </row>
    <row r="23" spans="1:15" ht="15" x14ac:dyDescent="0.2">
      <c r="A23" s="64"/>
      <c r="B23" s="22" t="s">
        <v>56</v>
      </c>
      <c r="C23" s="25" t="s">
        <v>33</v>
      </c>
      <c r="D23" s="25" t="s">
        <v>33</v>
      </c>
      <c r="E23" s="17">
        <v>77.39</v>
      </c>
      <c r="F23" s="18">
        <f t="shared" si="1"/>
        <v>25</v>
      </c>
      <c r="G23" s="18">
        <f>RANK(E23,$E$16:$E$33)</f>
        <v>10</v>
      </c>
      <c r="H23" s="18">
        <v>5647493</v>
      </c>
      <c r="I23" s="17">
        <f t="shared" si="6"/>
        <v>77.39</v>
      </c>
      <c r="J23" s="21">
        <f>RANK(I23,$I$3:$I$48)</f>
        <v>21</v>
      </c>
      <c r="K23" s="19">
        <f t="shared" si="7"/>
        <v>8</v>
      </c>
      <c r="L23" s="67"/>
      <c r="M23" s="54"/>
    </row>
    <row r="24" spans="1:15" ht="15" x14ac:dyDescent="0.2">
      <c r="A24" s="64"/>
      <c r="B24" s="22" t="s">
        <v>57</v>
      </c>
      <c r="C24" s="13" t="s">
        <v>8</v>
      </c>
      <c r="D24" s="13" t="s">
        <v>9</v>
      </c>
      <c r="E24" s="17">
        <v>79.89</v>
      </c>
      <c r="F24" s="18">
        <f t="shared" si="1"/>
        <v>21</v>
      </c>
      <c r="G24" s="18">
        <f t="shared" si="5"/>
        <v>9</v>
      </c>
      <c r="H24" s="18">
        <v>5969166</v>
      </c>
      <c r="I24" s="17">
        <f t="shared" si="6"/>
        <v>79.89</v>
      </c>
      <c r="J24" s="21">
        <f t="shared" ref="J24:J48" si="8">RANK(I24,$I$3:$I$48)</f>
        <v>17</v>
      </c>
      <c r="K24" s="19">
        <f t="shared" si="7"/>
        <v>6</v>
      </c>
      <c r="L24" s="67"/>
      <c r="M24" s="54"/>
    </row>
    <row r="25" spans="1:15" ht="15" x14ac:dyDescent="0.2">
      <c r="A25" s="64"/>
      <c r="B25" s="22" t="s">
        <v>58</v>
      </c>
      <c r="C25" s="13" t="s">
        <v>31</v>
      </c>
      <c r="D25" s="13" t="s">
        <v>31</v>
      </c>
      <c r="E25" s="17">
        <v>87.64</v>
      </c>
      <c r="F25" s="18">
        <f t="shared" si="1"/>
        <v>11</v>
      </c>
      <c r="G25" s="18">
        <f t="shared" si="5"/>
        <v>5</v>
      </c>
      <c r="H25" s="18">
        <v>3397711</v>
      </c>
      <c r="I25" s="17">
        <f t="shared" si="6"/>
        <v>87.64</v>
      </c>
      <c r="J25" s="21">
        <f t="shared" si="8"/>
        <v>7</v>
      </c>
      <c r="K25" s="19">
        <f t="shared" si="7"/>
        <v>2</v>
      </c>
      <c r="L25" s="67"/>
      <c r="M25" s="54"/>
    </row>
    <row r="26" spans="1:15" ht="15" x14ac:dyDescent="0.2">
      <c r="A26" s="64"/>
      <c r="B26" s="22" t="s">
        <v>59</v>
      </c>
      <c r="C26" s="13" t="s">
        <v>10</v>
      </c>
      <c r="D26" s="13" t="s">
        <v>10</v>
      </c>
      <c r="E26" s="17">
        <v>81.790000000000006</v>
      </c>
      <c r="F26" s="18">
        <f t="shared" si="1"/>
        <v>17</v>
      </c>
      <c r="G26" s="18">
        <f t="shared" si="5"/>
        <v>8</v>
      </c>
      <c r="H26" s="18">
        <v>2473174</v>
      </c>
      <c r="I26" s="17">
        <f t="shared" si="6"/>
        <v>81.790000000000006</v>
      </c>
      <c r="J26" s="21">
        <f t="shared" si="8"/>
        <v>12</v>
      </c>
      <c r="K26" s="19">
        <f t="shared" si="7"/>
        <v>5</v>
      </c>
      <c r="L26" s="67"/>
      <c r="M26" s="54"/>
    </row>
    <row r="27" spans="1:15" ht="15" x14ac:dyDescent="0.2">
      <c r="A27" s="64"/>
      <c r="B27" s="41" t="s">
        <v>60</v>
      </c>
      <c r="C27" s="43" t="s">
        <v>42</v>
      </c>
      <c r="D27" s="13" t="s">
        <v>30</v>
      </c>
      <c r="E27" s="17">
        <v>85.53</v>
      </c>
      <c r="F27" s="18">
        <f t="shared" si="1"/>
        <v>12</v>
      </c>
      <c r="G27" s="18">
        <f t="shared" si="5"/>
        <v>6</v>
      </c>
      <c r="H27" s="18">
        <v>1187022.5495270258</v>
      </c>
      <c r="I27" s="45">
        <f>SUMPRODUCT(E27:E28,H27:H28)/SUM(H27:H28)</f>
        <v>87.007035658516202</v>
      </c>
      <c r="J27" s="47">
        <f>RANK(I27,$I$3:$I$48)</f>
        <v>8</v>
      </c>
      <c r="K27" s="69">
        <f>RANK(I27,$I$16:$I$33)</f>
        <v>3</v>
      </c>
      <c r="L27" s="67"/>
      <c r="M27" s="54"/>
    </row>
    <row r="28" spans="1:15" ht="15" x14ac:dyDescent="0.2">
      <c r="A28" s="64"/>
      <c r="B28" s="42"/>
      <c r="C28" s="44"/>
      <c r="D28" s="13" t="s">
        <v>89</v>
      </c>
      <c r="E28" s="17">
        <v>88.05</v>
      </c>
      <c r="F28" s="18">
        <f t="shared" ref="F28" si="9">RANK(E28,$E$3:$E$48)</f>
        <v>10</v>
      </c>
      <c r="G28" s="18">
        <f t="shared" ref="G28" si="10">RANK(E28,$E$16:$E$33)</f>
        <v>4</v>
      </c>
      <c r="H28" s="18">
        <v>1681049.4504729738</v>
      </c>
      <c r="I28" s="46"/>
      <c r="J28" s="48" t="e">
        <f t="shared" si="8"/>
        <v>#N/A</v>
      </c>
      <c r="K28" s="70"/>
      <c r="L28" s="67"/>
      <c r="M28" s="54"/>
    </row>
    <row r="29" spans="1:15" ht="15" x14ac:dyDescent="0.2">
      <c r="A29" s="64"/>
      <c r="B29" s="23" t="s">
        <v>61</v>
      </c>
      <c r="C29" s="13" t="s">
        <v>4</v>
      </c>
      <c r="D29" s="13" t="s">
        <v>4</v>
      </c>
      <c r="E29" s="17">
        <v>83.5</v>
      </c>
      <c r="F29" s="18">
        <f t="shared" si="1"/>
        <v>13</v>
      </c>
      <c r="G29" s="18">
        <f>RANK(E29,$E$16:$E$33)</f>
        <v>7</v>
      </c>
      <c r="H29" s="18">
        <v>2770159</v>
      </c>
      <c r="I29" s="17">
        <f>+E29</f>
        <v>83.5</v>
      </c>
      <c r="J29" s="21">
        <f t="shared" si="8"/>
        <v>9</v>
      </c>
      <c r="K29" s="19">
        <f>RANK(I29,$I$16:$I$33)</f>
        <v>4</v>
      </c>
      <c r="L29" s="67"/>
      <c r="M29" s="54"/>
    </row>
    <row r="30" spans="1:15" ht="15" x14ac:dyDescent="0.2">
      <c r="A30" s="64"/>
      <c r="B30" s="56" t="s">
        <v>62</v>
      </c>
      <c r="C30" s="43" t="s">
        <v>41</v>
      </c>
      <c r="D30" s="13" t="s">
        <v>34</v>
      </c>
      <c r="E30" s="17">
        <v>89.22</v>
      </c>
      <c r="F30" s="18">
        <f>RANK(E30,$E$3:$E$48)</f>
        <v>8</v>
      </c>
      <c r="G30" s="18">
        <f>RANK(E30,$E$16:$E$33)</f>
        <v>3</v>
      </c>
      <c r="H30" s="18">
        <v>2406377</v>
      </c>
      <c r="I30" s="45">
        <f>SUMPRODUCT(E30:E33,H30:H33)/SUM(H30:H33)</f>
        <v>78.778145769999256</v>
      </c>
      <c r="J30" s="47">
        <f>RANK(I30,$I$3:$I$48)</f>
        <v>19</v>
      </c>
      <c r="K30" s="49">
        <f>RANK(I30,$I$16:$I$33)</f>
        <v>7</v>
      </c>
      <c r="L30" s="67"/>
      <c r="M30" s="54"/>
    </row>
    <row r="31" spans="1:15" ht="15" x14ac:dyDescent="0.25">
      <c r="A31" s="64"/>
      <c r="B31" s="57"/>
      <c r="C31" s="59"/>
      <c r="D31" s="13" t="s">
        <v>7</v>
      </c>
      <c r="E31"/>
      <c r="F31" s="18"/>
      <c r="G31" s="18"/>
      <c r="H31" s="18"/>
      <c r="I31" s="60"/>
      <c r="J31" s="61"/>
      <c r="K31" s="62"/>
      <c r="L31" s="67"/>
      <c r="M31" s="54"/>
    </row>
    <row r="32" spans="1:15" ht="15" x14ac:dyDescent="0.2">
      <c r="A32" s="64"/>
      <c r="B32" s="57"/>
      <c r="C32" s="59"/>
      <c r="D32" s="13" t="s">
        <v>27</v>
      </c>
      <c r="E32" s="17">
        <v>68.87</v>
      </c>
      <c r="F32" s="18">
        <f t="shared" si="1"/>
        <v>35</v>
      </c>
      <c r="G32" s="18">
        <f t="shared" si="5"/>
        <v>13</v>
      </c>
      <c r="H32" s="18">
        <v>2535998</v>
      </c>
      <c r="I32" s="60"/>
      <c r="J32" s="61"/>
      <c r="K32" s="62"/>
      <c r="L32" s="67"/>
      <c r="M32" s="54"/>
      <c r="O32" s="4"/>
    </row>
    <row r="33" spans="1:15" ht="15" x14ac:dyDescent="0.25">
      <c r="A33" s="65"/>
      <c r="B33" s="58"/>
      <c r="C33" s="44"/>
      <c r="D33" s="13" t="s">
        <v>40</v>
      </c>
      <c r="E33"/>
      <c r="F33" s="18"/>
      <c r="G33" s="18"/>
      <c r="H33" s="18"/>
      <c r="I33" s="46"/>
      <c r="J33" s="48"/>
      <c r="K33" s="50"/>
      <c r="L33" s="68"/>
      <c r="M33" s="54"/>
    </row>
    <row r="34" spans="1:15" ht="15" x14ac:dyDescent="0.2">
      <c r="A34" s="38" t="s">
        <v>77</v>
      </c>
      <c r="B34" s="41" t="s">
        <v>63</v>
      </c>
      <c r="C34" s="43" t="s">
        <v>43</v>
      </c>
      <c r="D34" s="13" t="s">
        <v>28</v>
      </c>
      <c r="E34" s="17">
        <v>82.17</v>
      </c>
      <c r="F34" s="18">
        <f t="shared" si="1"/>
        <v>16</v>
      </c>
      <c r="G34" s="18">
        <f>RANK(E34,$E$34:$E$48)</f>
        <v>5</v>
      </c>
      <c r="H34" s="18">
        <v>7439246</v>
      </c>
      <c r="I34" s="45">
        <f>SUMPRODUCT(E34:E35,H34:H35)/SUM(H34:H35)</f>
        <v>80.98924670282166</v>
      </c>
      <c r="J34" s="47">
        <f t="shared" si="8"/>
        <v>13</v>
      </c>
      <c r="K34" s="49">
        <f>RANK(I34,$I$34:$I$48)</f>
        <v>5</v>
      </c>
      <c r="L34" s="66">
        <f>SUMPRODUCT(E34:E48,H34:H48)/SUM(H34:H48)</f>
        <v>76.765234280851203</v>
      </c>
      <c r="M34" s="54"/>
      <c r="O34" s="4"/>
    </row>
    <row r="35" spans="1:15" ht="15" x14ac:dyDescent="0.2">
      <c r="A35" s="39"/>
      <c r="B35" s="42"/>
      <c r="C35" s="44"/>
      <c r="D35" s="13" t="s">
        <v>23</v>
      </c>
      <c r="E35" s="17">
        <v>75.47</v>
      </c>
      <c r="F35" s="18">
        <f t="shared" si="1"/>
        <v>28</v>
      </c>
      <c r="G35" s="18">
        <f t="shared" ref="G35:G48" si="11">RANK(E35,$E$34:$E$48)</f>
        <v>7</v>
      </c>
      <c r="H35" s="18">
        <v>1591506</v>
      </c>
      <c r="I35" s="46"/>
      <c r="J35" s="48" t="e">
        <f t="shared" si="8"/>
        <v>#N/A</v>
      </c>
      <c r="K35" s="50"/>
      <c r="L35" s="67"/>
      <c r="M35" s="54"/>
      <c r="O35" s="4"/>
    </row>
    <row r="36" spans="1:15" ht="15" x14ac:dyDescent="0.2">
      <c r="A36" s="39"/>
      <c r="B36" s="41" t="s">
        <v>64</v>
      </c>
      <c r="C36" s="43" t="s">
        <v>43</v>
      </c>
      <c r="D36" s="13" t="s">
        <v>28</v>
      </c>
      <c r="E36" s="17">
        <v>65.84</v>
      </c>
      <c r="F36" s="18">
        <f t="shared" si="1"/>
        <v>36</v>
      </c>
      <c r="G36" s="18">
        <f t="shared" si="11"/>
        <v>12</v>
      </c>
      <c r="H36" s="18">
        <v>4269156</v>
      </c>
      <c r="I36" s="45">
        <f>SUMPRODUCT(E36:E37,H36:H37)/SUM(H36:H37)</f>
        <v>65.444581429819948</v>
      </c>
      <c r="J36" s="47">
        <f t="shared" si="8"/>
        <v>31</v>
      </c>
      <c r="K36" s="49">
        <f>RANK(I36,$I$34:$I$48)</f>
        <v>12</v>
      </c>
      <c r="L36" s="67"/>
      <c r="M36" s="54"/>
      <c r="O36" s="4"/>
    </row>
    <row r="37" spans="1:15" ht="15" x14ac:dyDescent="0.2">
      <c r="A37" s="39"/>
      <c r="B37" s="42"/>
      <c r="C37" s="44"/>
      <c r="D37" s="13" t="s">
        <v>23</v>
      </c>
      <c r="E37" s="17">
        <v>64.319999999999993</v>
      </c>
      <c r="F37" s="18">
        <f t="shared" si="1"/>
        <v>38</v>
      </c>
      <c r="G37" s="18">
        <f t="shared" si="11"/>
        <v>14</v>
      </c>
      <c r="H37" s="18">
        <v>1501095</v>
      </c>
      <c r="I37" s="46"/>
      <c r="J37" s="48" t="e">
        <f t="shared" si="8"/>
        <v>#N/A</v>
      </c>
      <c r="K37" s="50"/>
      <c r="L37" s="67"/>
      <c r="M37" s="54"/>
      <c r="O37" s="4"/>
    </row>
    <row r="38" spans="1:15" ht="15" x14ac:dyDescent="0.2">
      <c r="A38" s="39"/>
      <c r="B38" s="22" t="s">
        <v>65</v>
      </c>
      <c r="C38" s="13" t="s">
        <v>12</v>
      </c>
      <c r="D38" s="13" t="s">
        <v>12</v>
      </c>
      <c r="E38" s="17">
        <v>73.58</v>
      </c>
      <c r="F38" s="18">
        <f t="shared" si="1"/>
        <v>32</v>
      </c>
      <c r="G38" s="18">
        <f t="shared" si="11"/>
        <v>10</v>
      </c>
      <c r="H38" s="18">
        <v>5260472</v>
      </c>
      <c r="I38" s="17">
        <f t="shared" ref="I38:I48" si="12">+E38</f>
        <v>73.58</v>
      </c>
      <c r="J38" s="21">
        <f t="shared" si="8"/>
        <v>27</v>
      </c>
      <c r="K38" s="20">
        <f>RANK(I38,$I$34:$I$48)</f>
        <v>9</v>
      </c>
      <c r="L38" s="67"/>
      <c r="M38" s="54"/>
      <c r="O38" s="4"/>
    </row>
    <row r="39" spans="1:15" ht="15" x14ac:dyDescent="0.2">
      <c r="A39" s="39"/>
      <c r="B39" s="22" t="s">
        <v>66</v>
      </c>
      <c r="C39" s="13" t="s">
        <v>29</v>
      </c>
      <c r="D39" s="13" t="s">
        <v>29</v>
      </c>
      <c r="E39" s="17">
        <v>74.92</v>
      </c>
      <c r="F39" s="18">
        <f t="shared" si="1"/>
        <v>30</v>
      </c>
      <c r="G39" s="18">
        <f t="shared" si="11"/>
        <v>8</v>
      </c>
      <c r="H39" s="18">
        <v>1495616</v>
      </c>
      <c r="I39" s="17">
        <f t="shared" si="12"/>
        <v>74.92</v>
      </c>
      <c r="J39" s="21">
        <f t="shared" si="8"/>
        <v>25</v>
      </c>
      <c r="K39" s="20">
        <f t="shared" ref="K39:K48" si="13">RANK(I39,$I$34:$I$48)</f>
        <v>7</v>
      </c>
      <c r="L39" s="67"/>
      <c r="M39" s="54"/>
      <c r="O39" s="4"/>
    </row>
    <row r="40" spans="1:15" ht="15" x14ac:dyDescent="0.2">
      <c r="A40" s="39"/>
      <c r="B40" s="22" t="s">
        <v>67</v>
      </c>
      <c r="C40" s="13" t="s">
        <v>19</v>
      </c>
      <c r="D40" s="13" t="s">
        <v>19</v>
      </c>
      <c r="E40" s="17">
        <v>69.599999999999994</v>
      </c>
      <c r="F40" s="18">
        <f t="shared" si="1"/>
        <v>34</v>
      </c>
      <c r="G40" s="18">
        <f t="shared" si="11"/>
        <v>11</v>
      </c>
      <c r="H40" s="18">
        <v>4391171</v>
      </c>
      <c r="I40" s="17">
        <f t="shared" si="12"/>
        <v>69.599999999999994</v>
      </c>
      <c r="J40" s="21">
        <f t="shared" si="8"/>
        <v>29</v>
      </c>
      <c r="K40" s="20">
        <f t="shared" si="13"/>
        <v>10</v>
      </c>
      <c r="L40" s="67"/>
      <c r="M40" s="54"/>
      <c r="O40" s="4"/>
    </row>
    <row r="41" spans="1:15" ht="15" x14ac:dyDescent="0.2">
      <c r="A41" s="39"/>
      <c r="B41" s="22" t="s">
        <v>68</v>
      </c>
      <c r="C41" s="13" t="s">
        <v>24</v>
      </c>
      <c r="D41" s="13" t="s">
        <v>24</v>
      </c>
      <c r="E41" s="17">
        <v>89.97</v>
      </c>
      <c r="F41" s="18">
        <f t="shared" si="1"/>
        <v>6</v>
      </c>
      <c r="G41" s="18">
        <f t="shared" si="11"/>
        <v>2</v>
      </c>
      <c r="H41" s="18">
        <v>8719560</v>
      </c>
      <c r="I41" s="17">
        <f t="shared" si="12"/>
        <v>89.97</v>
      </c>
      <c r="J41" s="21">
        <f t="shared" si="8"/>
        <v>5</v>
      </c>
      <c r="K41" s="20">
        <f t="shared" si="13"/>
        <v>2</v>
      </c>
      <c r="L41" s="67"/>
      <c r="M41" s="54"/>
      <c r="O41" s="4"/>
    </row>
    <row r="42" spans="1:15" ht="15" x14ac:dyDescent="0.2">
      <c r="A42" s="39"/>
      <c r="B42" s="22" t="s">
        <v>69</v>
      </c>
      <c r="C42" s="13" t="s">
        <v>12</v>
      </c>
      <c r="D42" s="13" t="s">
        <v>12</v>
      </c>
      <c r="E42" s="17">
        <v>65.45</v>
      </c>
      <c r="F42" s="18">
        <f t="shared" si="1"/>
        <v>37</v>
      </c>
      <c r="G42" s="18">
        <f t="shared" si="11"/>
        <v>13</v>
      </c>
      <c r="H42" s="18">
        <v>1095406</v>
      </c>
      <c r="I42" s="17">
        <f t="shared" si="12"/>
        <v>65.45</v>
      </c>
      <c r="J42" s="21">
        <f t="shared" si="8"/>
        <v>30</v>
      </c>
      <c r="K42" s="20">
        <f t="shared" si="13"/>
        <v>11</v>
      </c>
      <c r="L42" s="67"/>
      <c r="M42" s="54"/>
      <c r="O42" s="4"/>
    </row>
    <row r="43" spans="1:15" ht="15" x14ac:dyDescent="0.2">
      <c r="A43" s="39"/>
      <c r="B43" s="22" t="s">
        <v>70</v>
      </c>
      <c r="C43" s="13" t="s">
        <v>25</v>
      </c>
      <c r="D43" s="13" t="s">
        <v>25</v>
      </c>
      <c r="E43" s="17">
        <v>83.1</v>
      </c>
      <c r="F43" s="18">
        <f t="shared" si="1"/>
        <v>14</v>
      </c>
      <c r="G43" s="18">
        <f t="shared" si="11"/>
        <v>3</v>
      </c>
      <c r="H43" s="18">
        <v>6630495</v>
      </c>
      <c r="I43" s="17">
        <f t="shared" si="12"/>
        <v>83.1</v>
      </c>
      <c r="J43" s="21">
        <f t="shared" si="8"/>
        <v>10</v>
      </c>
      <c r="K43" s="20">
        <f t="shared" si="13"/>
        <v>3</v>
      </c>
      <c r="L43" s="67"/>
      <c r="M43" s="54"/>
      <c r="O43" s="4"/>
    </row>
    <row r="44" spans="1:15" ht="15" x14ac:dyDescent="0.2">
      <c r="A44" s="39"/>
      <c r="B44" s="22" t="s">
        <v>71</v>
      </c>
      <c r="C44" s="13" t="s">
        <v>21</v>
      </c>
      <c r="D44" s="13" t="s">
        <v>21</v>
      </c>
      <c r="E44" s="17">
        <v>51.96</v>
      </c>
      <c r="F44" s="18">
        <f t="shared" si="1"/>
        <v>39</v>
      </c>
      <c r="G44" s="18">
        <f t="shared" si="11"/>
        <v>15</v>
      </c>
      <c r="H44" s="18">
        <v>4953008</v>
      </c>
      <c r="I44" s="17">
        <f t="shared" si="12"/>
        <v>51.96</v>
      </c>
      <c r="J44" s="21">
        <f t="shared" si="8"/>
        <v>32</v>
      </c>
      <c r="K44" s="20">
        <f t="shared" si="13"/>
        <v>13</v>
      </c>
      <c r="L44" s="67"/>
      <c r="M44" s="54"/>
      <c r="O44" s="4"/>
    </row>
    <row r="45" spans="1:15" ht="15" x14ac:dyDescent="0.2">
      <c r="A45" s="39"/>
      <c r="B45" s="22" t="s">
        <v>72</v>
      </c>
      <c r="C45" s="13" t="s">
        <v>20</v>
      </c>
      <c r="D45" s="13" t="s">
        <v>20</v>
      </c>
      <c r="E45" s="17">
        <v>73.72</v>
      </c>
      <c r="F45" s="18">
        <f t="shared" si="1"/>
        <v>31</v>
      </c>
      <c r="G45" s="18">
        <f t="shared" si="11"/>
        <v>9</v>
      </c>
      <c r="H45" s="18">
        <v>7342891</v>
      </c>
      <c r="I45" s="17">
        <f t="shared" si="12"/>
        <v>73.72</v>
      </c>
      <c r="J45" s="21">
        <f t="shared" si="8"/>
        <v>26</v>
      </c>
      <c r="K45" s="20">
        <f t="shared" si="13"/>
        <v>8</v>
      </c>
      <c r="L45" s="67"/>
      <c r="M45" s="54"/>
      <c r="O45" s="4"/>
    </row>
    <row r="46" spans="1:15" ht="15" x14ac:dyDescent="0.2">
      <c r="A46" s="39"/>
      <c r="B46" s="22" t="s">
        <v>73</v>
      </c>
      <c r="C46" s="13" t="s">
        <v>20</v>
      </c>
      <c r="D46" s="13" t="s">
        <v>20</v>
      </c>
      <c r="E46" s="17">
        <v>82.19</v>
      </c>
      <c r="F46" s="18">
        <f t="shared" si="1"/>
        <v>15</v>
      </c>
      <c r="G46" s="18">
        <f t="shared" si="11"/>
        <v>4</v>
      </c>
      <c r="H46" s="18">
        <v>5914842</v>
      </c>
      <c r="I46" s="17">
        <f t="shared" si="12"/>
        <v>82.19</v>
      </c>
      <c r="J46" s="21">
        <f t="shared" si="8"/>
        <v>11</v>
      </c>
      <c r="K46" s="20">
        <f t="shared" si="13"/>
        <v>4</v>
      </c>
      <c r="L46" s="67"/>
      <c r="M46" s="54"/>
      <c r="O46" s="4"/>
    </row>
    <row r="47" spans="1:15" ht="15" x14ac:dyDescent="0.2">
      <c r="A47" s="39"/>
      <c r="B47" s="22" t="s">
        <v>74</v>
      </c>
      <c r="C47" s="13" t="s">
        <v>22</v>
      </c>
      <c r="D47" s="13" t="s">
        <v>22</v>
      </c>
      <c r="E47" s="17">
        <v>80.569999999999993</v>
      </c>
      <c r="F47" s="18">
        <f t="shared" si="1"/>
        <v>18</v>
      </c>
      <c r="G47" s="18">
        <f t="shared" si="11"/>
        <v>6</v>
      </c>
      <c r="H47" s="18">
        <v>3054264</v>
      </c>
      <c r="I47" s="17">
        <f t="shared" si="12"/>
        <v>80.569999999999993</v>
      </c>
      <c r="J47" s="21">
        <f t="shared" si="8"/>
        <v>14</v>
      </c>
      <c r="K47" s="20">
        <f t="shared" si="13"/>
        <v>6</v>
      </c>
      <c r="L47" s="67"/>
      <c r="M47" s="54"/>
      <c r="O47" s="4"/>
    </row>
    <row r="48" spans="1:15" ht="15" x14ac:dyDescent="0.2">
      <c r="A48" s="40"/>
      <c r="B48" s="22" t="s">
        <v>75</v>
      </c>
      <c r="C48" s="13" t="s">
        <v>13</v>
      </c>
      <c r="D48" s="13" t="s">
        <v>13</v>
      </c>
      <c r="E48" s="17">
        <v>94.8</v>
      </c>
      <c r="F48" s="18">
        <f t="shared" si="1"/>
        <v>2</v>
      </c>
      <c r="G48" s="18">
        <f t="shared" si="11"/>
        <v>1</v>
      </c>
      <c r="H48" s="18">
        <v>1936411</v>
      </c>
      <c r="I48" s="17">
        <f t="shared" si="12"/>
        <v>94.8</v>
      </c>
      <c r="J48" s="21">
        <f t="shared" si="8"/>
        <v>1</v>
      </c>
      <c r="K48" s="20">
        <f t="shared" si="13"/>
        <v>1</v>
      </c>
      <c r="L48" s="67"/>
      <c r="M48" s="55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L34:L48"/>
    <mergeCell ref="B36:B37"/>
    <mergeCell ref="C36:C37"/>
    <mergeCell ref="I36:I37"/>
    <mergeCell ref="J36:J37"/>
    <mergeCell ref="K36:K37"/>
    <mergeCell ref="K34:K35"/>
    <mergeCell ref="A34:A48"/>
    <mergeCell ref="B34:B35"/>
    <mergeCell ref="C34:C35"/>
    <mergeCell ref="I34:I35"/>
    <mergeCell ref="J34:J35"/>
    <mergeCell ref="B30:B33"/>
    <mergeCell ref="C30:C33"/>
    <mergeCell ref="I30:I33"/>
    <mergeCell ref="J30:J33"/>
    <mergeCell ref="K30:K33"/>
    <mergeCell ref="B27:B28"/>
    <mergeCell ref="C27:C28"/>
    <mergeCell ref="I27:I28"/>
    <mergeCell ref="J27:J28"/>
    <mergeCell ref="K27:K28"/>
    <mergeCell ref="B20:B21"/>
    <mergeCell ref="C20:C21"/>
    <mergeCell ref="I20:I21"/>
    <mergeCell ref="J20:J21"/>
    <mergeCell ref="K20:K21"/>
    <mergeCell ref="C16:C19"/>
    <mergeCell ref="I16:I19"/>
    <mergeCell ref="J16:J19"/>
    <mergeCell ref="K16:K19"/>
    <mergeCell ref="L16:L33"/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</mergeCells>
  <conditionalFormatting sqref="E3:E11 E13 E15 E17 E20:E30 E32 E34:E48">
    <cfRule type="cellIs" dxfId="46" priority="7" operator="lessThan">
      <formula>60</formula>
    </cfRule>
    <cfRule type="cellIs" dxfId="45" priority="8" operator="between">
      <formula>59.99</formula>
      <formula>76</formula>
    </cfRule>
    <cfRule type="cellIs" dxfId="44" priority="9" operator="greaterThan">
      <formula>93</formula>
    </cfRule>
    <cfRule type="cellIs" dxfId="43" priority="10" operator="between">
      <formula>75.99</formula>
      <formula>93</formula>
    </cfRule>
  </conditionalFormatting>
  <conditionalFormatting sqref="I3:I48">
    <cfRule type="cellIs" dxfId="42" priority="1" operator="between">
      <formula>75.99</formula>
      <formula>93</formula>
    </cfRule>
    <cfRule type="cellIs" dxfId="41" priority="3" operator="greaterThan">
      <formula>93</formula>
    </cfRule>
    <cfRule type="cellIs" dxfId="40" priority="4" operator="lessThan">
      <formula>60</formula>
    </cfRule>
    <cfRule type="cellIs" dxfId="39" priority="5" operator="between">
      <formula>59.99</formula>
      <formula>76</formula>
    </cfRule>
  </conditionalFormatting>
  <conditionalFormatting sqref="I34:I48">
    <cfRule type="cellIs" dxfId="38" priority="6" operator="between">
      <formula>75.99</formula>
      <formula>93</formula>
    </cfRule>
  </conditionalFormatting>
  <conditionalFormatting sqref="L3:M3 L34">
    <cfRule type="cellIs" dxfId="37" priority="75" operator="between">
      <formula>75.99</formula>
      <formula>93</formula>
    </cfRule>
  </conditionalFormatting>
  <conditionalFormatting sqref="L3:M3">
    <cfRule type="cellIs" dxfId="36" priority="116" operator="lessThan">
      <formula>59.99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E7D9-13B5-4042-A0C8-7356FD8706C4}">
  <dimension ref="A1:O60"/>
  <sheetViews>
    <sheetView tabSelected="1" zoomScale="80" zoomScaleNormal="80" workbookViewId="0">
      <selection activeCell="E7" sqref="E7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3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5" ht="75" x14ac:dyDescent="0.2">
      <c r="A2" s="14" t="s">
        <v>84</v>
      </c>
      <c r="B2" s="14" t="s">
        <v>82</v>
      </c>
      <c r="C2" s="14" t="s">
        <v>26</v>
      </c>
      <c r="D2" s="14" t="s">
        <v>1</v>
      </c>
      <c r="E2" s="14" t="s">
        <v>83</v>
      </c>
      <c r="F2" s="14" t="s">
        <v>37</v>
      </c>
      <c r="G2" s="14" t="s">
        <v>80</v>
      </c>
      <c r="H2" s="15" t="s">
        <v>35</v>
      </c>
      <c r="I2" s="14" t="s">
        <v>36</v>
      </c>
      <c r="J2" s="14" t="s">
        <v>38</v>
      </c>
      <c r="K2" s="14" t="s">
        <v>79</v>
      </c>
      <c r="L2" s="14" t="s">
        <v>81</v>
      </c>
      <c r="M2" s="16" t="s">
        <v>0</v>
      </c>
    </row>
    <row r="3" spans="1:15" ht="15" x14ac:dyDescent="0.2">
      <c r="A3" s="38" t="s">
        <v>76</v>
      </c>
      <c r="B3" s="41" t="s">
        <v>44</v>
      </c>
      <c r="C3" s="43" t="s">
        <v>39</v>
      </c>
      <c r="D3" s="13" t="s">
        <v>3</v>
      </c>
      <c r="E3" s="17">
        <v>83.12</v>
      </c>
      <c r="F3" s="18">
        <f>RANK(E3,$E$3:$E$48)</f>
        <v>8</v>
      </c>
      <c r="G3" s="18">
        <f>RANK(E3,$E$3:$E$15)</f>
        <v>3</v>
      </c>
      <c r="H3" s="18">
        <v>6974267</v>
      </c>
      <c r="I3" s="45">
        <f>SUMPRODUCT(E3:E4,H3:H4)/SUM(H3:H4)</f>
        <v>84.061582629059345</v>
      </c>
      <c r="J3" s="47">
        <f>RANK(I3,$I$3:$I$48)</f>
        <v>4</v>
      </c>
      <c r="K3" s="49">
        <f>RANK(I3,$I$3:$I$15)</f>
        <v>2</v>
      </c>
      <c r="L3" s="51">
        <f>SUMPRODUCT(E3:E15,H3:H15)/SUM(H3:H15)</f>
        <v>77.764850356225807</v>
      </c>
      <c r="M3" s="53">
        <f>SUMPRODUCT(E3:E48,H3:H48)/SUM(H3:H48)</f>
        <v>75.331730424113644</v>
      </c>
    </row>
    <row r="4" spans="1:15" ht="15" x14ac:dyDescent="0.2">
      <c r="A4" s="39"/>
      <c r="B4" s="42"/>
      <c r="C4" s="44"/>
      <c r="D4" s="13" t="s">
        <v>4</v>
      </c>
      <c r="E4" s="17">
        <v>89.91</v>
      </c>
      <c r="F4" s="18">
        <f>RANK(E4,$E$3:$E$48)</f>
        <v>2</v>
      </c>
      <c r="G4" s="18">
        <f t="shared" ref="G4:G15" si="0">RANK(E4,$E$3:$E$15)</f>
        <v>1</v>
      </c>
      <c r="H4" s="18">
        <v>1122842</v>
      </c>
      <c r="I4" s="46"/>
      <c r="J4" s="48"/>
      <c r="K4" s="50"/>
      <c r="L4" s="52"/>
      <c r="M4" s="54"/>
    </row>
    <row r="5" spans="1:15" ht="15" x14ac:dyDescent="0.2">
      <c r="A5" s="39"/>
      <c r="B5" s="22" t="s">
        <v>45</v>
      </c>
      <c r="C5" s="13" t="s">
        <v>5</v>
      </c>
      <c r="D5" s="13" t="s">
        <v>6</v>
      </c>
      <c r="E5" s="17">
        <v>70.87</v>
      </c>
      <c r="F5" s="18">
        <f t="shared" ref="F5:F48" si="1">RANK(E5,$E$3:$E$48)</f>
        <v>30</v>
      </c>
      <c r="G5" s="18">
        <f t="shared" si="0"/>
        <v>11</v>
      </c>
      <c r="H5" s="18">
        <v>6521387</v>
      </c>
      <c r="I5" s="17">
        <f t="shared" ref="I5:I10" si="2">+E5</f>
        <v>70.87</v>
      </c>
      <c r="J5" s="21">
        <f t="shared" ref="J5:J11" si="3">RANK(I5,$I$3:$I$48)</f>
        <v>26</v>
      </c>
      <c r="K5" s="19">
        <f t="shared" ref="K5:K11" si="4">RANK(I5,$I$3:$I$15)</f>
        <v>9</v>
      </c>
      <c r="L5" s="52"/>
      <c r="M5" s="54"/>
    </row>
    <row r="6" spans="1:15" ht="15" x14ac:dyDescent="0.2">
      <c r="A6" s="39"/>
      <c r="B6" s="22" t="s">
        <v>46</v>
      </c>
      <c r="C6" s="25" t="s">
        <v>33</v>
      </c>
      <c r="D6" s="25" t="s">
        <v>33</v>
      </c>
      <c r="E6" s="17">
        <v>73.790000000000006</v>
      </c>
      <c r="F6" s="18">
        <f t="shared" si="1"/>
        <v>25</v>
      </c>
      <c r="G6" s="18">
        <f t="shared" si="0"/>
        <v>8</v>
      </c>
      <c r="H6" s="18">
        <v>7668997</v>
      </c>
      <c r="I6" s="17">
        <f t="shared" si="2"/>
        <v>73.790000000000006</v>
      </c>
      <c r="J6" s="21">
        <f t="shared" si="3"/>
        <v>22</v>
      </c>
      <c r="K6" s="19">
        <f t="shared" si="4"/>
        <v>7</v>
      </c>
      <c r="L6" s="52"/>
      <c r="M6" s="54"/>
    </row>
    <row r="7" spans="1:15" ht="15" x14ac:dyDescent="0.2">
      <c r="A7" s="39"/>
      <c r="B7" s="22" t="s">
        <v>47</v>
      </c>
      <c r="C7" s="13" t="s">
        <v>31</v>
      </c>
      <c r="D7" s="13" t="s">
        <v>31</v>
      </c>
      <c r="E7" s="17">
        <v>82.81</v>
      </c>
      <c r="F7" s="18">
        <f t="shared" si="1"/>
        <v>9</v>
      </c>
      <c r="G7" s="18">
        <f t="shared" si="0"/>
        <v>4</v>
      </c>
      <c r="H7" s="18">
        <v>4662344</v>
      </c>
      <c r="I7" s="17">
        <f t="shared" si="2"/>
        <v>82.81</v>
      </c>
      <c r="J7" s="21">
        <f t="shared" si="3"/>
        <v>6</v>
      </c>
      <c r="K7" s="19">
        <f t="shared" si="4"/>
        <v>3</v>
      </c>
      <c r="L7" s="52"/>
      <c r="M7" s="54"/>
    </row>
    <row r="8" spans="1:15" ht="15" x14ac:dyDescent="0.2">
      <c r="A8" s="39"/>
      <c r="B8" s="22" t="s">
        <v>48</v>
      </c>
      <c r="C8" s="13" t="s">
        <v>10</v>
      </c>
      <c r="D8" s="13" t="s">
        <v>10</v>
      </c>
      <c r="E8" s="17">
        <v>78.650000000000006</v>
      </c>
      <c r="F8" s="18">
        <f t="shared" si="1"/>
        <v>16</v>
      </c>
      <c r="G8" s="18">
        <f t="shared" si="0"/>
        <v>6</v>
      </c>
      <c r="H8" s="18">
        <v>6117020</v>
      </c>
      <c r="I8" s="17">
        <f t="shared" si="2"/>
        <v>78.650000000000006</v>
      </c>
      <c r="J8" s="21">
        <f t="shared" si="3"/>
        <v>11</v>
      </c>
      <c r="K8" s="19">
        <f t="shared" si="4"/>
        <v>5</v>
      </c>
      <c r="L8" s="52"/>
      <c r="M8" s="54"/>
    </row>
    <row r="9" spans="1:15" ht="15" x14ac:dyDescent="0.2">
      <c r="A9" s="39"/>
      <c r="B9" s="22" t="s">
        <v>49</v>
      </c>
      <c r="C9" s="13" t="s">
        <v>32</v>
      </c>
      <c r="D9" s="13" t="s">
        <v>32</v>
      </c>
      <c r="E9" s="17">
        <v>73.510000000000005</v>
      </c>
      <c r="F9" s="18">
        <f t="shared" si="1"/>
        <v>26</v>
      </c>
      <c r="G9" s="18">
        <f t="shared" si="0"/>
        <v>9</v>
      </c>
      <c r="H9" s="18">
        <v>5652941</v>
      </c>
      <c r="I9" s="17">
        <f t="shared" si="2"/>
        <v>73.510000000000005</v>
      </c>
      <c r="J9" s="21">
        <f t="shared" si="3"/>
        <v>23</v>
      </c>
      <c r="K9" s="19">
        <f t="shared" si="4"/>
        <v>8</v>
      </c>
      <c r="L9" s="52"/>
      <c r="M9" s="54"/>
      <c r="N9" s="3"/>
    </row>
    <row r="10" spans="1:15" ht="15" x14ac:dyDescent="0.2">
      <c r="A10" s="39"/>
      <c r="B10" s="22" t="s">
        <v>50</v>
      </c>
      <c r="C10" s="13" t="s">
        <v>33</v>
      </c>
      <c r="D10" s="13" t="s">
        <v>33</v>
      </c>
      <c r="E10" s="17">
        <v>74.64</v>
      </c>
      <c r="F10" s="18">
        <f t="shared" si="1"/>
        <v>23</v>
      </c>
      <c r="G10" s="18">
        <f t="shared" si="0"/>
        <v>7</v>
      </c>
      <c r="H10" s="18">
        <v>5965887</v>
      </c>
      <c r="I10" s="17">
        <f t="shared" si="2"/>
        <v>74.64</v>
      </c>
      <c r="J10" s="21">
        <f t="shared" si="3"/>
        <v>20</v>
      </c>
      <c r="K10" s="19">
        <f t="shared" si="4"/>
        <v>6</v>
      </c>
      <c r="L10" s="52"/>
      <c r="M10" s="54"/>
    </row>
    <row r="11" spans="1:15" ht="15" x14ac:dyDescent="0.2">
      <c r="A11" s="39"/>
      <c r="B11" s="56" t="s">
        <v>51</v>
      </c>
      <c r="C11" s="43" t="s">
        <v>41</v>
      </c>
      <c r="D11" s="13" t="s">
        <v>34</v>
      </c>
      <c r="E11" s="17">
        <v>82.19</v>
      </c>
      <c r="F11" s="18">
        <f>RANK(E11,$E$3:$E$48)</f>
        <v>11</v>
      </c>
      <c r="G11" s="18">
        <f>RANK(E11,$E$3:$E$15)</f>
        <v>5</v>
      </c>
      <c r="H11" s="18">
        <v>5869651</v>
      </c>
      <c r="I11" s="45">
        <f>SUMPRODUCT(E11:E14,H11:H14)/SUM(H11:H14)</f>
        <v>78.880426936094068</v>
      </c>
      <c r="J11" s="47">
        <f t="shared" si="3"/>
        <v>10</v>
      </c>
      <c r="K11" s="49">
        <f t="shared" si="4"/>
        <v>4</v>
      </c>
      <c r="L11" s="52"/>
      <c r="M11" s="54"/>
    </row>
    <row r="12" spans="1:15" ht="15" x14ac:dyDescent="0.25">
      <c r="A12" s="39"/>
      <c r="B12" s="57"/>
      <c r="C12" s="59"/>
      <c r="D12" s="13" t="s">
        <v>7</v>
      </c>
      <c r="E12"/>
      <c r="F12" s="18"/>
      <c r="G12" s="18"/>
      <c r="H12" s="18"/>
      <c r="I12" s="60"/>
      <c r="J12" s="61"/>
      <c r="K12" s="62"/>
      <c r="L12" s="52"/>
      <c r="M12" s="54"/>
    </row>
    <row r="13" spans="1:15" ht="15" x14ac:dyDescent="0.2">
      <c r="A13" s="39"/>
      <c r="B13" s="57"/>
      <c r="C13" s="59"/>
      <c r="D13" s="13" t="s">
        <v>27</v>
      </c>
      <c r="E13" s="17">
        <v>72.400000000000006</v>
      </c>
      <c r="F13" s="18">
        <f t="shared" si="1"/>
        <v>28</v>
      </c>
      <c r="G13" s="18">
        <f t="shared" si="0"/>
        <v>10</v>
      </c>
      <c r="H13" s="18">
        <v>2997648</v>
      </c>
      <c r="I13" s="60"/>
      <c r="J13" s="61"/>
      <c r="K13" s="62"/>
      <c r="L13" s="52"/>
      <c r="M13" s="54"/>
      <c r="O13" s="4"/>
    </row>
    <row r="14" spans="1:15" ht="15" x14ac:dyDescent="0.25">
      <c r="A14" s="39"/>
      <c r="B14" s="58"/>
      <c r="C14" s="44"/>
      <c r="D14" s="13" t="s">
        <v>40</v>
      </c>
      <c r="E14"/>
      <c r="F14" s="18"/>
      <c r="G14" s="18"/>
      <c r="H14" s="18"/>
      <c r="I14" s="46"/>
      <c r="J14" s="48"/>
      <c r="K14" s="50"/>
      <c r="L14" s="52"/>
      <c r="M14" s="54"/>
    </row>
    <row r="15" spans="1:15" ht="15" x14ac:dyDescent="0.2">
      <c r="A15" s="40"/>
      <c r="B15" s="22" t="s">
        <v>52</v>
      </c>
      <c r="C15" s="13" t="s">
        <v>11</v>
      </c>
      <c r="D15" s="13" t="s">
        <v>11</v>
      </c>
      <c r="E15" s="17">
        <v>87.96</v>
      </c>
      <c r="F15" s="18">
        <f t="shared" si="1"/>
        <v>3</v>
      </c>
      <c r="G15" s="18">
        <f t="shared" si="0"/>
        <v>2</v>
      </c>
      <c r="H15" s="18">
        <v>2778561</v>
      </c>
      <c r="I15" s="17">
        <f>+E15</f>
        <v>87.96</v>
      </c>
      <c r="J15" s="21">
        <f>RANK(I15,$I$3:$I$48)</f>
        <v>2</v>
      </c>
      <c r="K15" s="24">
        <f>RANK(I15,$I$3:$I$15)</f>
        <v>1</v>
      </c>
      <c r="L15" s="52"/>
      <c r="M15" s="54"/>
    </row>
    <row r="16" spans="1:15" ht="15" x14ac:dyDescent="0.25">
      <c r="A16" s="63" t="s">
        <v>78</v>
      </c>
      <c r="B16" s="56" t="s">
        <v>53</v>
      </c>
      <c r="C16" s="43" t="s">
        <v>41</v>
      </c>
      <c r="D16" s="13" t="s">
        <v>34</v>
      </c>
      <c r="E16"/>
      <c r="F16" s="18"/>
      <c r="G16" s="18"/>
      <c r="H16" s="18"/>
      <c r="I16" s="45">
        <f>SUMPRODUCT(E16:E19,H16:H19)/SUM(H16:H19)</f>
        <v>74.81</v>
      </c>
      <c r="J16" s="47">
        <f>RANK(I16:I19,$I$3:$I$48)</f>
        <v>19</v>
      </c>
      <c r="K16" s="49">
        <f>RANK(I16,$I$16:$I$33)</f>
        <v>8</v>
      </c>
      <c r="L16" s="66">
        <f>SUMPRODUCT(E16:E33,H16:H33)/SUM(H16:H33)</f>
        <v>75.716003531505422</v>
      </c>
      <c r="M16" s="54"/>
    </row>
    <row r="17" spans="1:15" ht="15" x14ac:dyDescent="0.2">
      <c r="A17" s="64"/>
      <c r="B17" s="57"/>
      <c r="C17" s="59"/>
      <c r="D17" s="13" t="s">
        <v>7</v>
      </c>
      <c r="E17" s="17">
        <v>74.81</v>
      </c>
      <c r="F17" s="18">
        <f>RANK(E17,$E$3:$E$48)</f>
        <v>22</v>
      </c>
      <c r="G17" s="18">
        <f>RANK(E17,$E$16:$E$33)</f>
        <v>10</v>
      </c>
      <c r="H17" s="18">
        <v>1972847</v>
      </c>
      <c r="I17" s="60"/>
      <c r="J17" s="61"/>
      <c r="K17" s="62"/>
      <c r="L17" s="67"/>
      <c r="M17" s="54"/>
    </row>
    <row r="18" spans="1:15" ht="15" x14ac:dyDescent="0.25">
      <c r="A18" s="64"/>
      <c r="B18" s="57"/>
      <c r="C18" s="59"/>
      <c r="D18" s="13" t="s">
        <v>27</v>
      </c>
      <c r="E18"/>
      <c r="F18" s="18"/>
      <c r="G18" s="18"/>
      <c r="H18" s="18"/>
      <c r="I18" s="60"/>
      <c r="J18" s="61"/>
      <c r="K18" s="62"/>
      <c r="L18" s="67"/>
      <c r="M18" s="54"/>
      <c r="O18" s="4"/>
    </row>
    <row r="19" spans="1:15" ht="15" x14ac:dyDescent="0.25">
      <c r="A19" s="64"/>
      <c r="B19" s="58"/>
      <c r="C19" s="44"/>
      <c r="D19" s="13" t="s">
        <v>40</v>
      </c>
      <c r="E19"/>
      <c r="F19" s="18"/>
      <c r="G19" s="18"/>
      <c r="H19" s="18"/>
      <c r="I19" s="46"/>
      <c r="J19" s="48"/>
      <c r="K19" s="50"/>
      <c r="L19" s="67"/>
      <c r="M19" s="54"/>
    </row>
    <row r="20" spans="1:15" ht="15" x14ac:dyDescent="0.2">
      <c r="A20" s="64"/>
      <c r="B20" s="41" t="s">
        <v>54</v>
      </c>
      <c r="C20" s="43" t="s">
        <v>39</v>
      </c>
      <c r="D20" s="13" t="s">
        <v>3</v>
      </c>
      <c r="E20" s="17">
        <v>83.58</v>
      </c>
      <c r="F20" s="18">
        <f t="shared" si="1"/>
        <v>7</v>
      </c>
      <c r="G20" s="18">
        <f>RANK(E20,$E$16:$E$33)</f>
        <v>4</v>
      </c>
      <c r="H20" s="18">
        <v>2324673</v>
      </c>
      <c r="I20" s="45">
        <f>SUMPRODUCT(E20:E21,H20:H21)/SUM(H20:H21)</f>
        <v>83.34894359043426</v>
      </c>
      <c r="J20" s="47">
        <f>RANK(I20,$I$3:$I$48)</f>
        <v>5</v>
      </c>
      <c r="K20" s="49">
        <f>RANK(I20,$I$16:$I$33)</f>
        <v>2</v>
      </c>
      <c r="L20" s="67"/>
      <c r="M20" s="54"/>
    </row>
    <row r="21" spans="1:15" ht="15" x14ac:dyDescent="0.2">
      <c r="A21" s="64"/>
      <c r="B21" s="42"/>
      <c r="C21" s="44"/>
      <c r="D21" s="13" t="s">
        <v>4</v>
      </c>
      <c r="E21" s="17">
        <v>81.489999999999995</v>
      </c>
      <c r="F21" s="18">
        <f t="shared" si="1"/>
        <v>13</v>
      </c>
      <c r="G21" s="18">
        <f>RANK(E21,$E$16:$E$33)</f>
        <v>6</v>
      </c>
      <c r="H21" s="18">
        <v>288944</v>
      </c>
      <c r="I21" s="46"/>
      <c r="J21" s="48"/>
      <c r="K21" s="50"/>
      <c r="L21" s="67"/>
      <c r="M21" s="54"/>
    </row>
    <row r="22" spans="1:15" ht="15" x14ac:dyDescent="0.2">
      <c r="A22" s="64"/>
      <c r="B22" s="22" t="s">
        <v>55</v>
      </c>
      <c r="C22" s="13" t="s">
        <v>5</v>
      </c>
      <c r="D22" s="13" t="s">
        <v>6</v>
      </c>
      <c r="E22" s="17">
        <v>64.56</v>
      </c>
      <c r="F22" s="18">
        <f t="shared" si="1"/>
        <v>36</v>
      </c>
      <c r="G22" s="18">
        <f t="shared" ref="G22:G32" si="5">RANK(E22,$E$16:$E$33)</f>
        <v>13</v>
      </c>
      <c r="H22" s="18">
        <v>7872219</v>
      </c>
      <c r="I22" s="17">
        <f t="shared" ref="I22:I26" si="6">+E22</f>
        <v>64.56</v>
      </c>
      <c r="J22" s="21">
        <f>RANK(I22,$I$3:$I$48)</f>
        <v>29</v>
      </c>
      <c r="K22" s="19">
        <f t="shared" ref="K22:K26" si="7">RANK(I22,$I$16:$I$33)</f>
        <v>10</v>
      </c>
      <c r="L22" s="67"/>
      <c r="M22" s="54"/>
    </row>
    <row r="23" spans="1:15" ht="15" x14ac:dyDescent="0.2">
      <c r="A23" s="64"/>
      <c r="B23" s="22" t="s">
        <v>56</v>
      </c>
      <c r="C23" s="25" t="s">
        <v>33</v>
      </c>
      <c r="D23" s="25" t="s">
        <v>33</v>
      </c>
      <c r="E23" s="17">
        <v>75.56</v>
      </c>
      <c r="F23" s="18">
        <f t="shared" si="1"/>
        <v>20</v>
      </c>
      <c r="G23" s="18">
        <f>RANK(E23,$E$16:$E$33)</f>
        <v>9</v>
      </c>
      <c r="H23" s="18">
        <v>6077183</v>
      </c>
      <c r="I23" s="17">
        <f t="shared" si="6"/>
        <v>75.56</v>
      </c>
      <c r="J23" s="21">
        <f>RANK(I23,$I$3:$I$48)</f>
        <v>16</v>
      </c>
      <c r="K23" s="19">
        <f t="shared" si="7"/>
        <v>6</v>
      </c>
      <c r="L23" s="67"/>
      <c r="M23" s="54"/>
    </row>
    <row r="24" spans="1:15" ht="15" x14ac:dyDescent="0.2">
      <c r="A24" s="64"/>
      <c r="B24" s="22" t="s">
        <v>57</v>
      </c>
      <c r="C24" s="13" t="s">
        <v>8</v>
      </c>
      <c r="D24" s="13" t="s">
        <v>9</v>
      </c>
      <c r="E24" s="17">
        <v>74.400000000000006</v>
      </c>
      <c r="F24" s="18">
        <f t="shared" si="1"/>
        <v>24</v>
      </c>
      <c r="G24" s="18">
        <f t="shared" si="5"/>
        <v>11</v>
      </c>
      <c r="H24" s="18">
        <v>6504588</v>
      </c>
      <c r="I24" s="17">
        <f t="shared" si="6"/>
        <v>74.400000000000006</v>
      </c>
      <c r="J24" s="21">
        <f t="shared" ref="J24:J48" si="8">RANK(I24,$I$3:$I$48)</f>
        <v>21</v>
      </c>
      <c r="K24" s="19">
        <f t="shared" si="7"/>
        <v>9</v>
      </c>
      <c r="L24" s="67"/>
      <c r="M24" s="54"/>
    </row>
    <row r="25" spans="1:15" ht="15" x14ac:dyDescent="0.2">
      <c r="A25" s="64"/>
      <c r="B25" s="22" t="s">
        <v>58</v>
      </c>
      <c r="C25" s="13" t="s">
        <v>31</v>
      </c>
      <c r="D25" s="13" t="s">
        <v>31</v>
      </c>
      <c r="E25" s="17">
        <v>78.52</v>
      </c>
      <c r="F25" s="18">
        <f t="shared" si="1"/>
        <v>17</v>
      </c>
      <c r="G25" s="18">
        <f t="shared" si="5"/>
        <v>8</v>
      </c>
      <c r="H25" s="18">
        <v>3715165</v>
      </c>
      <c r="I25" s="17">
        <f t="shared" si="6"/>
        <v>78.52</v>
      </c>
      <c r="J25" s="21">
        <f t="shared" si="8"/>
        <v>12</v>
      </c>
      <c r="K25" s="19">
        <f t="shared" si="7"/>
        <v>5</v>
      </c>
      <c r="L25" s="67"/>
      <c r="M25" s="54"/>
    </row>
    <row r="26" spans="1:15" ht="15" x14ac:dyDescent="0.2">
      <c r="A26" s="64"/>
      <c r="B26" s="22" t="s">
        <v>59</v>
      </c>
      <c r="C26" s="13" t="s">
        <v>10</v>
      </c>
      <c r="D26" s="13" t="s">
        <v>10</v>
      </c>
      <c r="E26" s="17">
        <v>80.989999999999995</v>
      </c>
      <c r="F26" s="18">
        <f t="shared" si="1"/>
        <v>14</v>
      </c>
      <c r="G26" s="18">
        <f t="shared" si="5"/>
        <v>7</v>
      </c>
      <c r="H26" s="18">
        <v>2712827</v>
      </c>
      <c r="I26" s="17">
        <f t="shared" si="6"/>
        <v>80.989999999999995</v>
      </c>
      <c r="J26" s="21">
        <f t="shared" si="8"/>
        <v>9</v>
      </c>
      <c r="K26" s="19">
        <f t="shared" si="7"/>
        <v>4</v>
      </c>
      <c r="L26" s="67"/>
      <c r="M26" s="54"/>
    </row>
    <row r="27" spans="1:15" ht="15" x14ac:dyDescent="0.2">
      <c r="A27" s="64"/>
      <c r="B27" s="41" t="s">
        <v>60</v>
      </c>
      <c r="C27" s="43" t="s">
        <v>42</v>
      </c>
      <c r="D27" s="13" t="s">
        <v>30</v>
      </c>
      <c r="E27" s="17">
        <v>92.21</v>
      </c>
      <c r="F27" s="18">
        <f t="shared" si="1"/>
        <v>1</v>
      </c>
      <c r="G27" s="18">
        <f t="shared" si="5"/>
        <v>1</v>
      </c>
      <c r="H27" s="18">
        <v>1253253.0334173129</v>
      </c>
      <c r="I27" s="45">
        <f>SUMPRODUCT(E27:E28,H27:H28)/SUM(H27:H28)</f>
        <v>88.854035713994847</v>
      </c>
      <c r="J27" s="47">
        <f>RANK(I27,$I$3:$I$48)</f>
        <v>1</v>
      </c>
      <c r="K27" s="69">
        <f>RANK(I27,$I$16:$I$33)</f>
        <v>1</v>
      </c>
      <c r="L27" s="67"/>
      <c r="M27" s="54"/>
    </row>
    <row r="28" spans="1:15" ht="15" x14ac:dyDescent="0.2">
      <c r="A28" s="64"/>
      <c r="B28" s="42"/>
      <c r="C28" s="44"/>
      <c r="D28" s="13" t="s">
        <v>89</v>
      </c>
      <c r="E28" s="17">
        <v>86.45</v>
      </c>
      <c r="F28" s="18">
        <f t="shared" si="1"/>
        <v>4</v>
      </c>
      <c r="G28" s="18">
        <f t="shared" si="5"/>
        <v>2</v>
      </c>
      <c r="H28" s="18">
        <v>1749504.9665826873</v>
      </c>
      <c r="I28" s="46"/>
      <c r="J28" s="48" t="e">
        <f t="shared" si="8"/>
        <v>#N/A</v>
      </c>
      <c r="K28" s="70"/>
      <c r="L28" s="67"/>
      <c r="M28" s="54"/>
    </row>
    <row r="29" spans="1:15" ht="15" x14ac:dyDescent="0.2">
      <c r="A29" s="64"/>
      <c r="B29" s="23" t="s">
        <v>61</v>
      </c>
      <c r="C29" s="13" t="s">
        <v>4</v>
      </c>
      <c r="D29" s="13" t="s">
        <v>4</v>
      </c>
      <c r="E29" s="17">
        <v>82.07</v>
      </c>
      <c r="F29" s="18">
        <f t="shared" si="1"/>
        <v>12</v>
      </c>
      <c r="G29" s="18">
        <f>RANK(E29,$E$16:$E$33)</f>
        <v>5</v>
      </c>
      <c r="H29" s="18">
        <v>2924980</v>
      </c>
      <c r="I29" s="17">
        <f>+E29</f>
        <v>82.07</v>
      </c>
      <c r="J29" s="21">
        <f t="shared" si="8"/>
        <v>8</v>
      </c>
      <c r="K29" s="19">
        <f>RANK(I29,$I$16:$I$33)</f>
        <v>3</v>
      </c>
      <c r="L29" s="67"/>
      <c r="M29" s="54"/>
    </row>
    <row r="30" spans="1:15" ht="15" x14ac:dyDescent="0.2">
      <c r="A30" s="64"/>
      <c r="B30" s="56" t="s">
        <v>62</v>
      </c>
      <c r="C30" s="43" t="s">
        <v>41</v>
      </c>
      <c r="D30" s="13" t="s">
        <v>34</v>
      </c>
      <c r="E30" s="17">
        <v>86.4</v>
      </c>
      <c r="F30" s="18">
        <f>RANK(E30,$E$3:$E$48)</f>
        <v>5</v>
      </c>
      <c r="G30" s="18">
        <f>RANK(E30,$E$16:$E$33)</f>
        <v>3</v>
      </c>
      <c r="H30" s="18">
        <v>2482597</v>
      </c>
      <c r="I30" s="45">
        <f>SUMPRODUCT(E30:E33,H30:H33)/SUM(H30:H33)</f>
        <v>75.026440425470241</v>
      </c>
      <c r="J30" s="47">
        <f>RANK(I30,$I$3:$I$48)</f>
        <v>18</v>
      </c>
      <c r="K30" s="49">
        <f>RANK(I30,$I$16:$I$33)</f>
        <v>7</v>
      </c>
      <c r="L30" s="67"/>
      <c r="M30" s="54"/>
    </row>
    <row r="31" spans="1:15" ht="15" x14ac:dyDescent="0.25">
      <c r="A31" s="64"/>
      <c r="B31" s="57"/>
      <c r="C31" s="59"/>
      <c r="D31" s="13" t="s">
        <v>7</v>
      </c>
      <c r="E31"/>
      <c r="F31" s="18"/>
      <c r="G31" s="18"/>
      <c r="H31" s="18"/>
      <c r="I31" s="60"/>
      <c r="J31" s="61"/>
      <c r="K31" s="62"/>
      <c r="L31" s="67"/>
      <c r="M31" s="54"/>
    </row>
    <row r="32" spans="1:15" ht="15" x14ac:dyDescent="0.2">
      <c r="A32" s="64"/>
      <c r="B32" s="57"/>
      <c r="C32" s="59"/>
      <c r="D32" s="13" t="s">
        <v>27</v>
      </c>
      <c r="E32" s="17">
        <v>64.67</v>
      </c>
      <c r="F32" s="18">
        <f t="shared" si="1"/>
        <v>35</v>
      </c>
      <c r="G32" s="18">
        <f t="shared" si="5"/>
        <v>12</v>
      </c>
      <c r="H32" s="18">
        <v>2726416</v>
      </c>
      <c r="I32" s="60"/>
      <c r="J32" s="61"/>
      <c r="K32" s="62"/>
      <c r="L32" s="67"/>
      <c r="M32" s="54"/>
      <c r="O32" s="4"/>
    </row>
    <row r="33" spans="1:15" ht="15" x14ac:dyDescent="0.25">
      <c r="A33" s="65"/>
      <c r="B33" s="58"/>
      <c r="C33" s="44"/>
      <c r="D33" s="13" t="s">
        <v>40</v>
      </c>
      <c r="E33"/>
      <c r="F33" s="18"/>
      <c r="G33" s="18"/>
      <c r="H33" s="18"/>
      <c r="I33" s="46"/>
      <c r="J33" s="48"/>
      <c r="K33" s="50"/>
      <c r="L33" s="68"/>
      <c r="M33" s="54"/>
    </row>
    <row r="34" spans="1:15" ht="15" x14ac:dyDescent="0.2">
      <c r="A34" s="38" t="s">
        <v>77</v>
      </c>
      <c r="B34" s="41" t="s">
        <v>63</v>
      </c>
      <c r="C34" s="43" t="s">
        <v>43</v>
      </c>
      <c r="D34" s="13" t="s">
        <v>28</v>
      </c>
      <c r="E34" s="17">
        <v>80.09</v>
      </c>
      <c r="F34" s="18">
        <f t="shared" si="1"/>
        <v>15</v>
      </c>
      <c r="G34" s="18">
        <f>RANK(E34,$E$34:$E$48)</f>
        <v>3</v>
      </c>
      <c r="H34" s="18">
        <v>7793337</v>
      </c>
      <c r="I34" s="45">
        <f>SUMPRODUCT(E34:E35,H34:H35)/SUM(H34:H35)</f>
        <v>78.236266126280796</v>
      </c>
      <c r="J34" s="47">
        <f t="shared" si="8"/>
        <v>13</v>
      </c>
      <c r="K34" s="49">
        <f>RANK(I34,$I$34:$I$48)</f>
        <v>3</v>
      </c>
      <c r="L34" s="66">
        <f>SUMPRODUCT(E34:E48,H34:H48)/SUM(H34:H48)</f>
        <v>73.103311740876123</v>
      </c>
      <c r="M34" s="54"/>
      <c r="O34" s="4"/>
    </row>
    <row r="35" spans="1:15" ht="15" x14ac:dyDescent="0.2">
      <c r="A35" s="39"/>
      <c r="B35" s="42"/>
      <c r="C35" s="44"/>
      <c r="D35" s="13" t="s">
        <v>23</v>
      </c>
      <c r="E35" s="17">
        <v>69.62</v>
      </c>
      <c r="F35" s="18">
        <f t="shared" si="1"/>
        <v>32</v>
      </c>
      <c r="G35" s="18">
        <f t="shared" ref="G35:G48" si="9">RANK(E35,$E$34:$E$48)</f>
        <v>10</v>
      </c>
      <c r="H35" s="18">
        <v>1676686</v>
      </c>
      <c r="I35" s="46"/>
      <c r="J35" s="48" t="e">
        <f t="shared" si="8"/>
        <v>#N/A</v>
      </c>
      <c r="K35" s="50"/>
      <c r="L35" s="67"/>
      <c r="M35" s="54"/>
      <c r="O35" s="4"/>
    </row>
    <row r="36" spans="1:15" ht="15" x14ac:dyDescent="0.2">
      <c r="A36" s="39"/>
      <c r="B36" s="41" t="s">
        <v>64</v>
      </c>
      <c r="C36" s="43" t="s">
        <v>43</v>
      </c>
      <c r="D36" s="13" t="s">
        <v>28</v>
      </c>
      <c r="E36" s="17">
        <v>66.41</v>
      </c>
      <c r="F36" s="18">
        <f t="shared" si="1"/>
        <v>34</v>
      </c>
      <c r="G36" s="18">
        <f t="shared" si="9"/>
        <v>12</v>
      </c>
      <c r="H36" s="18">
        <v>4521094</v>
      </c>
      <c r="I36" s="45">
        <f>SUMPRODUCT(E36:E37,H36:H37)/SUM(H36:H37)</f>
        <v>64.110692150876147</v>
      </c>
      <c r="J36" s="47">
        <f t="shared" si="8"/>
        <v>31</v>
      </c>
      <c r="K36" s="49">
        <f>RANK(I36,$I$34:$I$48)</f>
        <v>12</v>
      </c>
      <c r="L36" s="67"/>
      <c r="M36" s="54"/>
      <c r="O36" s="4"/>
    </row>
    <row r="37" spans="1:15" ht="15" x14ac:dyDescent="0.2">
      <c r="A37" s="39"/>
      <c r="B37" s="42"/>
      <c r="C37" s="44"/>
      <c r="D37" s="13" t="s">
        <v>23</v>
      </c>
      <c r="E37" s="17">
        <v>57.54</v>
      </c>
      <c r="F37" s="18">
        <f t="shared" si="1"/>
        <v>38</v>
      </c>
      <c r="G37" s="18">
        <f t="shared" si="9"/>
        <v>14</v>
      </c>
      <c r="H37" s="18">
        <v>1582084</v>
      </c>
      <c r="I37" s="46"/>
      <c r="J37" s="48" t="e">
        <f t="shared" si="8"/>
        <v>#N/A</v>
      </c>
      <c r="K37" s="50"/>
      <c r="L37" s="67"/>
      <c r="M37" s="54"/>
      <c r="O37" s="4"/>
    </row>
    <row r="38" spans="1:15" ht="15" x14ac:dyDescent="0.2">
      <c r="A38" s="39"/>
      <c r="B38" s="22" t="s">
        <v>65</v>
      </c>
      <c r="C38" s="13" t="s">
        <v>12</v>
      </c>
      <c r="D38" s="13" t="s">
        <v>12</v>
      </c>
      <c r="E38" s="17">
        <v>64.290000000000006</v>
      </c>
      <c r="F38" s="18">
        <f t="shared" si="1"/>
        <v>37</v>
      </c>
      <c r="G38" s="18">
        <f t="shared" si="9"/>
        <v>13</v>
      </c>
      <c r="H38" s="18">
        <v>5376254</v>
      </c>
      <c r="I38" s="17">
        <f t="shared" ref="I38:I48" si="10">+E38</f>
        <v>64.290000000000006</v>
      </c>
      <c r="J38" s="21">
        <f t="shared" si="8"/>
        <v>30</v>
      </c>
      <c r="K38" s="20">
        <f>RANK(I38,$I$34:$I$48)</f>
        <v>11</v>
      </c>
      <c r="L38" s="67"/>
      <c r="M38" s="54"/>
      <c r="O38" s="4"/>
    </row>
    <row r="39" spans="1:15" ht="15" x14ac:dyDescent="0.2">
      <c r="A39" s="39"/>
      <c r="B39" s="22" t="s">
        <v>66</v>
      </c>
      <c r="C39" s="13" t="s">
        <v>29</v>
      </c>
      <c r="D39" s="13" t="s">
        <v>29</v>
      </c>
      <c r="E39" s="17">
        <v>76.819999999999993</v>
      </c>
      <c r="F39" s="18">
        <f t="shared" si="1"/>
        <v>18</v>
      </c>
      <c r="G39" s="18">
        <f t="shared" si="9"/>
        <v>4</v>
      </c>
      <c r="H39" s="18">
        <v>1564143</v>
      </c>
      <c r="I39" s="17">
        <f t="shared" si="10"/>
        <v>76.819999999999993</v>
      </c>
      <c r="J39" s="21">
        <f t="shared" si="8"/>
        <v>14</v>
      </c>
      <c r="K39" s="20">
        <f t="shared" ref="K39:K48" si="11">RANK(I39,$I$34:$I$48)</f>
        <v>4</v>
      </c>
      <c r="L39" s="67"/>
      <c r="M39" s="54"/>
      <c r="O39" s="4"/>
    </row>
    <row r="40" spans="1:15" ht="15" x14ac:dyDescent="0.2">
      <c r="A40" s="39"/>
      <c r="B40" s="22" t="s">
        <v>67</v>
      </c>
      <c r="C40" s="13" t="s">
        <v>19</v>
      </c>
      <c r="D40" s="13" t="s">
        <v>19</v>
      </c>
      <c r="E40" s="17">
        <v>69.77</v>
      </c>
      <c r="F40" s="18">
        <f t="shared" si="1"/>
        <v>31</v>
      </c>
      <c r="G40" s="18">
        <f t="shared" si="9"/>
        <v>9</v>
      </c>
      <c r="H40" s="18">
        <v>4699674</v>
      </c>
      <c r="I40" s="17">
        <f t="shared" si="10"/>
        <v>69.77</v>
      </c>
      <c r="J40" s="21">
        <f t="shared" si="8"/>
        <v>27</v>
      </c>
      <c r="K40" s="20">
        <f t="shared" si="11"/>
        <v>9</v>
      </c>
      <c r="L40" s="67"/>
      <c r="M40" s="54"/>
      <c r="O40" s="4"/>
    </row>
    <row r="41" spans="1:15" ht="15" x14ac:dyDescent="0.2">
      <c r="A41" s="39"/>
      <c r="B41" s="22" t="s">
        <v>68</v>
      </c>
      <c r="C41" s="13" t="s">
        <v>24</v>
      </c>
      <c r="D41" s="13" t="s">
        <v>24</v>
      </c>
      <c r="E41" s="17">
        <v>84.59</v>
      </c>
      <c r="F41" s="18">
        <f t="shared" si="1"/>
        <v>6</v>
      </c>
      <c r="G41" s="18">
        <f t="shared" si="9"/>
        <v>1</v>
      </c>
      <c r="H41" s="18">
        <v>9308947</v>
      </c>
      <c r="I41" s="17">
        <f t="shared" si="10"/>
        <v>84.59</v>
      </c>
      <c r="J41" s="21">
        <f t="shared" si="8"/>
        <v>3</v>
      </c>
      <c r="K41" s="20">
        <f t="shared" si="11"/>
        <v>1</v>
      </c>
      <c r="L41" s="67"/>
      <c r="M41" s="54"/>
      <c r="O41" s="4"/>
    </row>
    <row r="42" spans="1:15" ht="15" x14ac:dyDescent="0.2">
      <c r="A42" s="39"/>
      <c r="B42" s="22" t="s">
        <v>69</v>
      </c>
      <c r="C42" s="13" t="s">
        <v>12</v>
      </c>
      <c r="D42" s="13" t="s">
        <v>12</v>
      </c>
      <c r="E42" s="17">
        <v>68.39</v>
      </c>
      <c r="F42" s="18">
        <f t="shared" si="1"/>
        <v>33</v>
      </c>
      <c r="G42" s="18">
        <f t="shared" si="9"/>
        <v>11</v>
      </c>
      <c r="H42" s="18">
        <v>1141957</v>
      </c>
      <c r="I42" s="17">
        <f t="shared" si="10"/>
        <v>68.39</v>
      </c>
      <c r="J42" s="21">
        <f t="shared" si="8"/>
        <v>28</v>
      </c>
      <c r="K42" s="20">
        <f t="shared" si="11"/>
        <v>10</v>
      </c>
      <c r="L42" s="67"/>
      <c r="M42" s="54"/>
      <c r="O42" s="4"/>
    </row>
    <row r="43" spans="1:15" ht="15" x14ac:dyDescent="0.2">
      <c r="A43" s="39"/>
      <c r="B43" s="22" t="s">
        <v>70</v>
      </c>
      <c r="C43" s="13" t="s">
        <v>25</v>
      </c>
      <c r="D43" s="13" t="s">
        <v>25</v>
      </c>
      <c r="E43" s="17">
        <v>75.87</v>
      </c>
      <c r="F43" s="18">
        <f t="shared" si="1"/>
        <v>19</v>
      </c>
      <c r="G43" s="18">
        <f t="shared" si="9"/>
        <v>5</v>
      </c>
      <c r="H43" s="18">
        <v>6926059</v>
      </c>
      <c r="I43" s="17">
        <f t="shared" si="10"/>
        <v>75.87</v>
      </c>
      <c r="J43" s="21">
        <f t="shared" si="8"/>
        <v>15</v>
      </c>
      <c r="K43" s="20">
        <f t="shared" si="11"/>
        <v>5</v>
      </c>
      <c r="L43" s="67"/>
      <c r="M43" s="54"/>
      <c r="O43" s="4"/>
    </row>
    <row r="44" spans="1:15" ht="15" x14ac:dyDescent="0.2">
      <c r="A44" s="39"/>
      <c r="B44" s="22" t="s">
        <v>71</v>
      </c>
      <c r="C44" s="13" t="s">
        <v>21</v>
      </c>
      <c r="D44" s="13" t="s">
        <v>21</v>
      </c>
      <c r="E44" s="17">
        <v>57.34</v>
      </c>
      <c r="F44" s="18">
        <f t="shared" si="1"/>
        <v>39</v>
      </c>
      <c r="G44" s="18">
        <f t="shared" si="9"/>
        <v>15</v>
      </c>
      <c r="H44" s="18">
        <v>5103660</v>
      </c>
      <c r="I44" s="17">
        <f t="shared" si="10"/>
        <v>57.34</v>
      </c>
      <c r="J44" s="21">
        <f t="shared" si="8"/>
        <v>32</v>
      </c>
      <c r="K44" s="20">
        <f t="shared" si="11"/>
        <v>13</v>
      </c>
      <c r="L44" s="67"/>
      <c r="M44" s="54"/>
      <c r="O44" s="4"/>
    </row>
    <row r="45" spans="1:15" ht="15" x14ac:dyDescent="0.2">
      <c r="A45" s="39"/>
      <c r="B45" s="22" t="s">
        <v>72</v>
      </c>
      <c r="C45" s="13" t="s">
        <v>20</v>
      </c>
      <c r="D45" s="13" t="s">
        <v>20</v>
      </c>
      <c r="E45" s="17">
        <v>71.900000000000006</v>
      </c>
      <c r="F45" s="18">
        <f t="shared" si="1"/>
        <v>29</v>
      </c>
      <c r="G45" s="18">
        <f t="shared" si="9"/>
        <v>8</v>
      </c>
      <c r="H45" s="18">
        <v>7674655</v>
      </c>
      <c r="I45" s="17">
        <f t="shared" si="10"/>
        <v>71.900000000000006</v>
      </c>
      <c r="J45" s="21">
        <f t="shared" si="8"/>
        <v>25</v>
      </c>
      <c r="K45" s="20">
        <f t="shared" si="11"/>
        <v>8</v>
      </c>
      <c r="L45" s="67"/>
      <c r="M45" s="54"/>
      <c r="O45" s="4"/>
    </row>
    <row r="46" spans="1:15" ht="15" x14ac:dyDescent="0.2">
      <c r="A46" s="39"/>
      <c r="B46" s="22" t="s">
        <v>73</v>
      </c>
      <c r="C46" s="13" t="s">
        <v>20</v>
      </c>
      <c r="D46" s="13" t="s">
        <v>20</v>
      </c>
      <c r="E46" s="17">
        <v>75.459999999999994</v>
      </c>
      <c r="F46" s="18">
        <f t="shared" si="1"/>
        <v>21</v>
      </c>
      <c r="G46" s="18">
        <f t="shared" si="9"/>
        <v>6</v>
      </c>
      <c r="H46" s="18">
        <v>6193181</v>
      </c>
      <c r="I46" s="17">
        <f t="shared" si="10"/>
        <v>75.459999999999994</v>
      </c>
      <c r="J46" s="21">
        <f t="shared" si="8"/>
        <v>17</v>
      </c>
      <c r="K46" s="20">
        <f t="shared" si="11"/>
        <v>6</v>
      </c>
      <c r="L46" s="67"/>
      <c r="M46" s="54"/>
      <c r="O46" s="4"/>
    </row>
    <row r="47" spans="1:15" ht="15" x14ac:dyDescent="0.2">
      <c r="A47" s="39"/>
      <c r="B47" s="22" t="s">
        <v>74</v>
      </c>
      <c r="C47" s="13" t="s">
        <v>22</v>
      </c>
      <c r="D47" s="13" t="s">
        <v>22</v>
      </c>
      <c r="E47" s="17">
        <v>72.78</v>
      </c>
      <c r="F47" s="18">
        <f t="shared" si="1"/>
        <v>27</v>
      </c>
      <c r="G47" s="18">
        <f t="shared" si="9"/>
        <v>7</v>
      </c>
      <c r="H47" s="18">
        <v>3264321</v>
      </c>
      <c r="I47" s="17">
        <f t="shared" si="10"/>
        <v>72.78</v>
      </c>
      <c r="J47" s="21">
        <f t="shared" si="8"/>
        <v>24</v>
      </c>
      <c r="K47" s="20">
        <f t="shared" si="11"/>
        <v>7</v>
      </c>
      <c r="L47" s="67"/>
      <c r="M47" s="54"/>
      <c r="O47" s="4"/>
    </row>
    <row r="48" spans="1:15" ht="15" x14ac:dyDescent="0.2">
      <c r="A48" s="40"/>
      <c r="B48" s="22" t="s">
        <v>75</v>
      </c>
      <c r="C48" s="13" t="s">
        <v>13</v>
      </c>
      <c r="D48" s="13" t="s">
        <v>13</v>
      </c>
      <c r="E48" s="17">
        <v>82.45</v>
      </c>
      <c r="F48" s="18">
        <f t="shared" si="1"/>
        <v>10</v>
      </c>
      <c r="G48" s="18">
        <f t="shared" si="9"/>
        <v>2</v>
      </c>
      <c r="H48" s="18">
        <v>2027004</v>
      </c>
      <c r="I48" s="17">
        <f t="shared" si="10"/>
        <v>82.45</v>
      </c>
      <c r="J48" s="21">
        <f t="shared" si="8"/>
        <v>7</v>
      </c>
      <c r="K48" s="20">
        <f t="shared" si="11"/>
        <v>2</v>
      </c>
      <c r="L48" s="67"/>
      <c r="M48" s="55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  <mergeCell ref="C16:C19"/>
    <mergeCell ref="I16:I19"/>
    <mergeCell ref="J16:J19"/>
    <mergeCell ref="K16:K19"/>
    <mergeCell ref="L16:L33"/>
    <mergeCell ref="B20:B21"/>
    <mergeCell ref="C20:C21"/>
    <mergeCell ref="I20:I21"/>
    <mergeCell ref="J20:J21"/>
    <mergeCell ref="K20:K21"/>
    <mergeCell ref="B27:B28"/>
    <mergeCell ref="C27:C28"/>
    <mergeCell ref="I27:I28"/>
    <mergeCell ref="J27:J28"/>
    <mergeCell ref="K27:K28"/>
    <mergeCell ref="B30:B33"/>
    <mergeCell ref="C30:C33"/>
    <mergeCell ref="I30:I33"/>
    <mergeCell ref="J30:J33"/>
    <mergeCell ref="K30:K33"/>
    <mergeCell ref="A34:A48"/>
    <mergeCell ref="B34:B35"/>
    <mergeCell ref="C34:C35"/>
    <mergeCell ref="I34:I35"/>
    <mergeCell ref="J34:J35"/>
    <mergeCell ref="L34:L48"/>
    <mergeCell ref="B36:B37"/>
    <mergeCell ref="C36:C37"/>
    <mergeCell ref="I36:I37"/>
    <mergeCell ref="J36:J37"/>
    <mergeCell ref="K36:K37"/>
    <mergeCell ref="K34:K35"/>
  </mergeCells>
  <conditionalFormatting sqref="E3:E11 E13 E15 E17 E20:E30 E32 E34:E48">
    <cfRule type="cellIs" dxfId="35" priority="7" operator="lessThan">
      <formula>60</formula>
    </cfRule>
    <cfRule type="cellIs" dxfId="34" priority="8" operator="between">
      <formula>59.99</formula>
      <formula>76</formula>
    </cfRule>
    <cfRule type="cellIs" dxfId="33" priority="9" operator="greaterThan">
      <formula>93</formula>
    </cfRule>
    <cfRule type="cellIs" dxfId="32" priority="10" operator="between">
      <formula>75.99</formula>
      <formula>93</formula>
    </cfRule>
  </conditionalFormatting>
  <conditionalFormatting sqref="I3:I48">
    <cfRule type="cellIs" dxfId="31" priority="2" operator="between">
      <formula>75.99</formula>
      <formula>93</formula>
    </cfRule>
    <cfRule type="cellIs" dxfId="30" priority="3" operator="greaterThan">
      <formula>93</formula>
    </cfRule>
    <cfRule type="cellIs" dxfId="29" priority="4" operator="lessThan">
      <formula>60</formula>
    </cfRule>
    <cfRule type="cellIs" dxfId="28" priority="5" operator="between">
      <formula>59.99</formula>
      <formula>76</formula>
    </cfRule>
  </conditionalFormatting>
  <conditionalFormatting sqref="I34:I48">
    <cfRule type="cellIs" dxfId="27" priority="6" operator="between">
      <formula>75.99</formula>
      <formula>93</formula>
    </cfRule>
  </conditionalFormatting>
  <conditionalFormatting sqref="L3:M3 L34">
    <cfRule type="cellIs" dxfId="26" priority="11" operator="between">
      <formula>75.99</formula>
      <formula>93</formula>
    </cfRule>
  </conditionalFormatting>
  <conditionalFormatting sqref="L3:M3">
    <cfRule type="cellIs" dxfId="25" priority="12" operator="lessThan">
      <formula>59.99</formula>
    </cfRule>
  </conditionalFormatting>
  <conditionalFormatting sqref="M3:M48">
    <cfRule type="cellIs" dxfId="24" priority="1" operator="between">
      <formula>75.99</formula>
      <formula>60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94AB-E615-431D-BC3A-B381845C7856}">
  <dimension ref="A1:O60"/>
  <sheetViews>
    <sheetView zoomScale="80" zoomScaleNormal="80" workbookViewId="0">
      <selection activeCell="A2" sqref="A2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35" t="s">
        <v>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5" ht="75" x14ac:dyDescent="0.2">
      <c r="A2" s="14" t="s">
        <v>84</v>
      </c>
      <c r="B2" s="14" t="s">
        <v>82</v>
      </c>
      <c r="C2" s="14" t="s">
        <v>26</v>
      </c>
      <c r="D2" s="14" t="s">
        <v>1</v>
      </c>
      <c r="E2" s="14" t="s">
        <v>83</v>
      </c>
      <c r="F2" s="14" t="s">
        <v>37</v>
      </c>
      <c r="G2" s="14" t="s">
        <v>80</v>
      </c>
      <c r="H2" s="15" t="s">
        <v>35</v>
      </c>
      <c r="I2" s="14" t="s">
        <v>36</v>
      </c>
      <c r="J2" s="14" t="s">
        <v>38</v>
      </c>
      <c r="K2" s="14" t="s">
        <v>79</v>
      </c>
      <c r="L2" s="14" t="s">
        <v>81</v>
      </c>
      <c r="M2" s="16" t="s">
        <v>0</v>
      </c>
    </row>
    <row r="3" spans="1:15" ht="15" x14ac:dyDescent="0.2">
      <c r="A3" s="38" t="s">
        <v>76</v>
      </c>
      <c r="B3" s="41" t="s">
        <v>44</v>
      </c>
      <c r="C3" s="43" t="s">
        <v>39</v>
      </c>
      <c r="D3" s="13" t="s">
        <v>3</v>
      </c>
      <c r="E3" s="17" t="e">
        <v>#DIV/0!</v>
      </c>
      <c r="F3" s="18" t="e">
        <f>RANK(E3,$E$3:$E$48)</f>
        <v>#DIV/0!</v>
      </c>
      <c r="G3" s="18" t="e">
        <f>RANK(E3,$E$3:$E$15)</f>
        <v>#DIV/0!</v>
      </c>
      <c r="H3" s="18">
        <v>0</v>
      </c>
      <c r="I3" s="45" t="e">
        <f>SUMPRODUCT(E3:E4,H3:H4)/SUM(H3:H4)</f>
        <v>#DIV/0!</v>
      </c>
      <c r="J3" s="47" t="e">
        <f>RANK(I3,$I$3:$I$48)</f>
        <v>#DIV/0!</v>
      </c>
      <c r="K3" s="49" t="e">
        <f>RANK(I3,$I$3:$I$15)</f>
        <v>#DIV/0!</v>
      </c>
      <c r="L3" s="51" t="e">
        <f>SUMPRODUCT(E3:E15,H3:H15)/SUM(H3:H15)</f>
        <v>#DIV/0!</v>
      </c>
      <c r="M3" s="53" t="e">
        <f>SUMPRODUCT(E3:E48,H3:H48)/SUM(H3:H48)</f>
        <v>#DIV/0!</v>
      </c>
    </row>
    <row r="4" spans="1:15" ht="15" x14ac:dyDescent="0.2">
      <c r="A4" s="39"/>
      <c r="B4" s="42"/>
      <c r="C4" s="44"/>
      <c r="D4" s="13" t="s">
        <v>4</v>
      </c>
      <c r="E4" s="17" t="e">
        <v>#DIV/0!</v>
      </c>
      <c r="F4" s="18" t="e">
        <f>RANK(E4,$E$3:$E$48)</f>
        <v>#DIV/0!</v>
      </c>
      <c r="G4" s="18" t="e">
        <f t="shared" ref="G4:G15" si="0">RANK(E4,$E$3:$E$15)</f>
        <v>#DIV/0!</v>
      </c>
      <c r="H4" s="18">
        <v>0</v>
      </c>
      <c r="I4" s="46"/>
      <c r="J4" s="48"/>
      <c r="K4" s="50"/>
      <c r="L4" s="52"/>
      <c r="M4" s="54"/>
    </row>
    <row r="5" spans="1:15" ht="15" x14ac:dyDescent="0.2">
      <c r="A5" s="39"/>
      <c r="B5" s="22" t="s">
        <v>45</v>
      </c>
      <c r="C5" s="13" t="s">
        <v>5</v>
      </c>
      <c r="D5" s="13" t="s">
        <v>6</v>
      </c>
      <c r="E5" s="17" t="e">
        <v>#DIV/0!</v>
      </c>
      <c r="F5" s="18" t="e">
        <f t="shared" ref="F5:F48" si="1">RANK(E5,$E$3:$E$48)</f>
        <v>#DIV/0!</v>
      </c>
      <c r="G5" s="18" t="e">
        <f t="shared" si="0"/>
        <v>#DIV/0!</v>
      </c>
      <c r="H5" s="18">
        <v>0</v>
      </c>
      <c r="I5" s="17" t="e">
        <f t="shared" ref="I5:I10" si="2">+E5</f>
        <v>#DIV/0!</v>
      </c>
      <c r="J5" s="21" t="e">
        <f t="shared" ref="J5:J11" si="3">RANK(I5,$I$3:$I$48)</f>
        <v>#DIV/0!</v>
      </c>
      <c r="K5" s="19" t="e">
        <f t="shared" ref="K5:K11" si="4">RANK(I5,$I$3:$I$15)</f>
        <v>#DIV/0!</v>
      </c>
      <c r="L5" s="52"/>
      <c r="M5" s="54"/>
    </row>
    <row r="6" spans="1:15" ht="15" x14ac:dyDescent="0.2">
      <c r="A6" s="39"/>
      <c r="B6" s="22" t="s">
        <v>46</v>
      </c>
      <c r="C6" s="25" t="s">
        <v>33</v>
      </c>
      <c r="D6" s="25" t="s">
        <v>33</v>
      </c>
      <c r="E6" s="17" t="e">
        <v>#DIV/0!</v>
      </c>
      <c r="F6" s="18" t="e">
        <f t="shared" si="1"/>
        <v>#DIV/0!</v>
      </c>
      <c r="G6" s="18" t="e">
        <f t="shared" si="0"/>
        <v>#DIV/0!</v>
      </c>
      <c r="H6" s="18">
        <v>0</v>
      </c>
      <c r="I6" s="17" t="e">
        <f t="shared" si="2"/>
        <v>#DIV/0!</v>
      </c>
      <c r="J6" s="21" t="e">
        <f t="shared" si="3"/>
        <v>#DIV/0!</v>
      </c>
      <c r="K6" s="19" t="e">
        <f t="shared" si="4"/>
        <v>#DIV/0!</v>
      </c>
      <c r="L6" s="52"/>
      <c r="M6" s="54"/>
    </row>
    <row r="7" spans="1:15" ht="15" x14ac:dyDescent="0.2">
      <c r="A7" s="39"/>
      <c r="B7" s="22" t="s">
        <v>47</v>
      </c>
      <c r="C7" s="13" t="s">
        <v>31</v>
      </c>
      <c r="D7" s="13" t="s">
        <v>31</v>
      </c>
      <c r="E7" s="17" t="e">
        <v>#DIV/0!</v>
      </c>
      <c r="F7" s="18" t="e">
        <f t="shared" si="1"/>
        <v>#DIV/0!</v>
      </c>
      <c r="G7" s="18" t="e">
        <f t="shared" si="0"/>
        <v>#DIV/0!</v>
      </c>
      <c r="H7" s="18">
        <v>0</v>
      </c>
      <c r="I7" s="17" t="e">
        <f t="shared" si="2"/>
        <v>#DIV/0!</v>
      </c>
      <c r="J7" s="21" t="e">
        <f t="shared" si="3"/>
        <v>#DIV/0!</v>
      </c>
      <c r="K7" s="19" t="e">
        <f t="shared" si="4"/>
        <v>#DIV/0!</v>
      </c>
      <c r="L7" s="52"/>
      <c r="M7" s="54"/>
    </row>
    <row r="8" spans="1:15" ht="15" x14ac:dyDescent="0.2">
      <c r="A8" s="39"/>
      <c r="B8" s="22" t="s">
        <v>48</v>
      </c>
      <c r="C8" s="13" t="s">
        <v>10</v>
      </c>
      <c r="D8" s="13" t="s">
        <v>10</v>
      </c>
      <c r="E8" s="17" t="e">
        <v>#DIV/0!</v>
      </c>
      <c r="F8" s="18" t="e">
        <f t="shared" si="1"/>
        <v>#DIV/0!</v>
      </c>
      <c r="G8" s="18" t="e">
        <f t="shared" si="0"/>
        <v>#DIV/0!</v>
      </c>
      <c r="H8" s="18">
        <v>0</v>
      </c>
      <c r="I8" s="17" t="e">
        <f t="shared" si="2"/>
        <v>#DIV/0!</v>
      </c>
      <c r="J8" s="21" t="e">
        <f t="shared" si="3"/>
        <v>#DIV/0!</v>
      </c>
      <c r="K8" s="19" t="e">
        <f t="shared" si="4"/>
        <v>#DIV/0!</v>
      </c>
      <c r="L8" s="52"/>
      <c r="M8" s="54"/>
    </row>
    <row r="9" spans="1:15" ht="15" x14ac:dyDescent="0.2">
      <c r="A9" s="39"/>
      <c r="B9" s="22" t="s">
        <v>49</v>
      </c>
      <c r="C9" s="13" t="s">
        <v>32</v>
      </c>
      <c r="D9" s="13" t="s">
        <v>32</v>
      </c>
      <c r="E9" s="17" t="e">
        <v>#DIV/0!</v>
      </c>
      <c r="F9" s="18" t="e">
        <f t="shared" si="1"/>
        <v>#DIV/0!</v>
      </c>
      <c r="G9" s="18" t="e">
        <f t="shared" si="0"/>
        <v>#DIV/0!</v>
      </c>
      <c r="H9" s="18">
        <v>0</v>
      </c>
      <c r="I9" s="17" t="e">
        <f t="shared" si="2"/>
        <v>#DIV/0!</v>
      </c>
      <c r="J9" s="21" t="e">
        <f t="shared" si="3"/>
        <v>#DIV/0!</v>
      </c>
      <c r="K9" s="19" t="e">
        <f t="shared" si="4"/>
        <v>#DIV/0!</v>
      </c>
      <c r="L9" s="52"/>
      <c r="M9" s="54"/>
      <c r="N9" s="3"/>
    </row>
    <row r="10" spans="1:15" ht="15" x14ac:dyDescent="0.2">
      <c r="A10" s="39"/>
      <c r="B10" s="22" t="s">
        <v>50</v>
      </c>
      <c r="C10" s="13" t="s">
        <v>33</v>
      </c>
      <c r="D10" s="13" t="s">
        <v>33</v>
      </c>
      <c r="E10" s="17" t="e">
        <v>#DIV/0!</v>
      </c>
      <c r="F10" s="18" t="e">
        <f t="shared" si="1"/>
        <v>#DIV/0!</v>
      </c>
      <c r="G10" s="18" t="e">
        <f t="shared" si="0"/>
        <v>#DIV/0!</v>
      </c>
      <c r="H10" s="18">
        <v>0</v>
      </c>
      <c r="I10" s="17" t="e">
        <f t="shared" si="2"/>
        <v>#DIV/0!</v>
      </c>
      <c r="J10" s="21" t="e">
        <f t="shared" si="3"/>
        <v>#DIV/0!</v>
      </c>
      <c r="K10" s="19" t="e">
        <f t="shared" si="4"/>
        <v>#DIV/0!</v>
      </c>
      <c r="L10" s="52"/>
      <c r="M10" s="54"/>
    </row>
    <row r="11" spans="1:15" ht="15" x14ac:dyDescent="0.2">
      <c r="A11" s="39"/>
      <c r="B11" s="56" t="s">
        <v>51</v>
      </c>
      <c r="C11" s="43" t="s">
        <v>41</v>
      </c>
      <c r="D11" s="13" t="s">
        <v>34</v>
      </c>
      <c r="E11" s="17" t="e">
        <v>#DIV/0!</v>
      </c>
      <c r="F11" s="18" t="e">
        <f>RANK(E11,$E$3:$E$48)</f>
        <v>#DIV/0!</v>
      </c>
      <c r="G11" s="18" t="e">
        <f>RANK(E11,$E$3:$E$15)</f>
        <v>#DIV/0!</v>
      </c>
      <c r="H11" s="18">
        <v>0</v>
      </c>
      <c r="I11" s="45" t="e">
        <f>SUMPRODUCT(E11:E14,H11:H14)/SUM(H11:H14)</f>
        <v>#DIV/0!</v>
      </c>
      <c r="J11" s="47" t="e">
        <f t="shared" si="3"/>
        <v>#DIV/0!</v>
      </c>
      <c r="K11" s="49" t="e">
        <f t="shared" si="4"/>
        <v>#DIV/0!</v>
      </c>
      <c r="L11" s="52"/>
      <c r="M11" s="54"/>
    </row>
    <row r="12" spans="1:15" ht="15" x14ac:dyDescent="0.25">
      <c r="A12" s="39"/>
      <c r="B12" s="57"/>
      <c r="C12" s="59"/>
      <c r="D12" s="13" t="s">
        <v>7</v>
      </c>
      <c r="E12"/>
      <c r="F12" s="18"/>
      <c r="G12" s="18"/>
      <c r="H12" s="18"/>
      <c r="I12" s="60"/>
      <c r="J12" s="61"/>
      <c r="K12" s="62"/>
      <c r="L12" s="52"/>
      <c r="M12" s="54"/>
    </row>
    <row r="13" spans="1:15" ht="15" x14ac:dyDescent="0.2">
      <c r="A13" s="39"/>
      <c r="B13" s="57"/>
      <c r="C13" s="59"/>
      <c r="D13" s="13" t="s">
        <v>27</v>
      </c>
      <c r="E13" s="17" t="e">
        <v>#DIV/0!</v>
      </c>
      <c r="F13" s="18" t="e">
        <f t="shared" si="1"/>
        <v>#DIV/0!</v>
      </c>
      <c r="G13" s="18" t="e">
        <f t="shared" si="0"/>
        <v>#DIV/0!</v>
      </c>
      <c r="H13" s="18">
        <v>0</v>
      </c>
      <c r="I13" s="60"/>
      <c r="J13" s="61"/>
      <c r="K13" s="62"/>
      <c r="L13" s="52"/>
      <c r="M13" s="54"/>
      <c r="O13" s="4"/>
    </row>
    <row r="14" spans="1:15" ht="15" x14ac:dyDescent="0.25">
      <c r="A14" s="39"/>
      <c r="B14" s="58"/>
      <c r="C14" s="44"/>
      <c r="D14" s="13" t="s">
        <v>40</v>
      </c>
      <c r="E14"/>
      <c r="F14" s="18"/>
      <c r="G14" s="18"/>
      <c r="H14" s="18"/>
      <c r="I14" s="46"/>
      <c r="J14" s="48"/>
      <c r="K14" s="50"/>
      <c r="L14" s="52"/>
      <c r="M14" s="54"/>
    </row>
    <row r="15" spans="1:15" ht="15" x14ac:dyDescent="0.2">
      <c r="A15" s="40"/>
      <c r="B15" s="22" t="s">
        <v>52</v>
      </c>
      <c r="C15" s="13" t="s">
        <v>11</v>
      </c>
      <c r="D15" s="13" t="s">
        <v>11</v>
      </c>
      <c r="E15" s="17" t="e">
        <v>#DIV/0!</v>
      </c>
      <c r="F15" s="18" t="e">
        <f t="shared" si="1"/>
        <v>#DIV/0!</v>
      </c>
      <c r="G15" s="18" t="e">
        <f t="shared" si="0"/>
        <v>#DIV/0!</v>
      </c>
      <c r="H15" s="18">
        <v>0</v>
      </c>
      <c r="I15" s="17" t="e">
        <f>+E15</f>
        <v>#DIV/0!</v>
      </c>
      <c r="J15" s="21" t="e">
        <f>RANK(I15,$I$3:$I$48)</f>
        <v>#DIV/0!</v>
      </c>
      <c r="K15" s="24" t="e">
        <f>RANK(I15,$I$3:$I$15)</f>
        <v>#DIV/0!</v>
      </c>
      <c r="L15" s="52"/>
      <c r="M15" s="54"/>
    </row>
    <row r="16" spans="1:15" ht="15" x14ac:dyDescent="0.25">
      <c r="A16" s="63" t="s">
        <v>78</v>
      </c>
      <c r="B16" s="56" t="s">
        <v>53</v>
      </c>
      <c r="C16" s="43" t="s">
        <v>41</v>
      </c>
      <c r="D16" s="13" t="s">
        <v>34</v>
      </c>
      <c r="E16"/>
      <c r="F16" s="18"/>
      <c r="G16" s="18"/>
      <c r="H16" s="18"/>
      <c r="I16" s="45" t="e">
        <f>SUMPRODUCT(E16:E19,H16:H19)/SUM(H16:H19)</f>
        <v>#DIV/0!</v>
      </c>
      <c r="J16" s="47" t="e">
        <f>RANK(I16:I19,$I$3:$I$48)</f>
        <v>#DIV/0!</v>
      </c>
      <c r="K16" s="49" t="e">
        <f>RANK(I16,$I$16:$I$33)</f>
        <v>#DIV/0!</v>
      </c>
      <c r="L16" s="66" t="e">
        <f>SUMPRODUCT(E16:E33,H16:H33)/SUM(H16:H33)</f>
        <v>#DIV/0!</v>
      </c>
      <c r="M16" s="54"/>
    </row>
    <row r="17" spans="1:15" ht="15" x14ac:dyDescent="0.2">
      <c r="A17" s="64"/>
      <c r="B17" s="57"/>
      <c r="C17" s="59"/>
      <c r="D17" s="13" t="s">
        <v>7</v>
      </c>
      <c r="E17" s="17" t="e">
        <v>#DIV/0!</v>
      </c>
      <c r="F17" s="18" t="e">
        <f>RANK(E17,$E$3:$E$48)</f>
        <v>#DIV/0!</v>
      </c>
      <c r="G17" s="18" t="e">
        <f>RANK(E17,$E$16:$E$33)</f>
        <v>#DIV/0!</v>
      </c>
      <c r="H17" s="18">
        <v>0</v>
      </c>
      <c r="I17" s="60"/>
      <c r="J17" s="61"/>
      <c r="K17" s="62"/>
      <c r="L17" s="67"/>
      <c r="M17" s="54"/>
    </row>
    <row r="18" spans="1:15" ht="15" x14ac:dyDescent="0.25">
      <c r="A18" s="64"/>
      <c r="B18" s="57"/>
      <c r="C18" s="59"/>
      <c r="D18" s="13" t="s">
        <v>27</v>
      </c>
      <c r="E18"/>
      <c r="F18" s="18"/>
      <c r="G18" s="18"/>
      <c r="H18" s="18"/>
      <c r="I18" s="60"/>
      <c r="J18" s="61"/>
      <c r="K18" s="62"/>
      <c r="L18" s="67"/>
      <c r="M18" s="54"/>
      <c r="O18" s="4"/>
    </row>
    <row r="19" spans="1:15" ht="15" x14ac:dyDescent="0.25">
      <c r="A19" s="64"/>
      <c r="B19" s="58"/>
      <c r="C19" s="44"/>
      <c r="D19" s="13" t="s">
        <v>40</v>
      </c>
      <c r="E19"/>
      <c r="F19" s="18"/>
      <c r="G19" s="18"/>
      <c r="H19" s="18"/>
      <c r="I19" s="46"/>
      <c r="J19" s="48"/>
      <c r="K19" s="50"/>
      <c r="L19" s="67"/>
      <c r="M19" s="54"/>
    </row>
    <row r="20" spans="1:15" ht="15" x14ac:dyDescent="0.2">
      <c r="A20" s="64"/>
      <c r="B20" s="41" t="s">
        <v>54</v>
      </c>
      <c r="C20" s="43" t="s">
        <v>39</v>
      </c>
      <c r="D20" s="13" t="s">
        <v>3</v>
      </c>
      <c r="E20" s="17" t="e">
        <v>#DIV/0!</v>
      </c>
      <c r="F20" s="18" t="e">
        <f t="shared" si="1"/>
        <v>#DIV/0!</v>
      </c>
      <c r="G20" s="18" t="e">
        <f>RANK(E20,$E$16:$E$33)</f>
        <v>#DIV/0!</v>
      </c>
      <c r="H20" s="18">
        <v>0</v>
      </c>
      <c r="I20" s="45" t="e">
        <f>SUMPRODUCT(E20:E21,H20:H21)/SUM(H20:H21)</f>
        <v>#DIV/0!</v>
      </c>
      <c r="J20" s="47" t="e">
        <f>RANK(I20,$I$3:$I$48)</f>
        <v>#DIV/0!</v>
      </c>
      <c r="K20" s="49" t="e">
        <f>RANK(I20,$I$16:$I$33)</f>
        <v>#DIV/0!</v>
      </c>
      <c r="L20" s="67"/>
      <c r="M20" s="54"/>
    </row>
    <row r="21" spans="1:15" ht="15" x14ac:dyDescent="0.2">
      <c r="A21" s="64"/>
      <c r="B21" s="42"/>
      <c r="C21" s="44"/>
      <c r="D21" s="13" t="s">
        <v>4</v>
      </c>
      <c r="E21" s="17" t="e">
        <v>#DIV/0!</v>
      </c>
      <c r="F21" s="18" t="e">
        <f t="shared" si="1"/>
        <v>#DIV/0!</v>
      </c>
      <c r="G21" s="18" t="e">
        <f>RANK(E21,$E$16:$E$33)</f>
        <v>#DIV/0!</v>
      </c>
      <c r="H21" s="18">
        <v>0</v>
      </c>
      <c r="I21" s="46"/>
      <c r="J21" s="48"/>
      <c r="K21" s="50"/>
      <c r="L21" s="67"/>
      <c r="M21" s="54"/>
    </row>
    <row r="22" spans="1:15" ht="15" x14ac:dyDescent="0.2">
      <c r="A22" s="64"/>
      <c r="B22" s="22" t="s">
        <v>55</v>
      </c>
      <c r="C22" s="13" t="s">
        <v>5</v>
      </c>
      <c r="D22" s="13" t="s">
        <v>6</v>
      </c>
      <c r="E22" s="17" t="e">
        <v>#DIV/0!</v>
      </c>
      <c r="F22" s="18" t="e">
        <f t="shared" si="1"/>
        <v>#DIV/0!</v>
      </c>
      <c r="G22" s="18" t="e">
        <f t="shared" ref="G22:G32" si="5">RANK(E22,$E$16:$E$33)</f>
        <v>#DIV/0!</v>
      </c>
      <c r="H22" s="18">
        <v>0</v>
      </c>
      <c r="I22" s="17" t="e">
        <f t="shared" ref="I22:I26" si="6">+E22</f>
        <v>#DIV/0!</v>
      </c>
      <c r="J22" s="21" t="e">
        <f>RANK(I22,$I$3:$I$48)</f>
        <v>#DIV/0!</v>
      </c>
      <c r="K22" s="19" t="e">
        <f t="shared" ref="K22:K26" si="7">RANK(I22,$I$16:$I$33)</f>
        <v>#DIV/0!</v>
      </c>
      <c r="L22" s="67"/>
      <c r="M22" s="54"/>
    </row>
    <row r="23" spans="1:15" ht="15" x14ac:dyDescent="0.2">
      <c r="A23" s="64"/>
      <c r="B23" s="22" t="s">
        <v>56</v>
      </c>
      <c r="C23" s="25" t="s">
        <v>33</v>
      </c>
      <c r="D23" s="25" t="s">
        <v>33</v>
      </c>
      <c r="E23" s="17" t="e">
        <v>#DIV/0!</v>
      </c>
      <c r="F23" s="18" t="e">
        <f t="shared" si="1"/>
        <v>#DIV/0!</v>
      </c>
      <c r="G23" s="18" t="e">
        <f>RANK(E23,$E$16:$E$33)</f>
        <v>#DIV/0!</v>
      </c>
      <c r="H23" s="18">
        <v>0</v>
      </c>
      <c r="I23" s="17" t="e">
        <f t="shared" si="6"/>
        <v>#DIV/0!</v>
      </c>
      <c r="J23" s="21" t="e">
        <f>RANK(I23,$I$3:$I$48)</f>
        <v>#DIV/0!</v>
      </c>
      <c r="K23" s="19" t="e">
        <f t="shared" si="7"/>
        <v>#DIV/0!</v>
      </c>
      <c r="L23" s="67"/>
      <c r="M23" s="54"/>
    </row>
    <row r="24" spans="1:15" ht="15" x14ac:dyDescent="0.2">
      <c r="A24" s="64"/>
      <c r="B24" s="22" t="s">
        <v>57</v>
      </c>
      <c r="C24" s="13" t="s">
        <v>8</v>
      </c>
      <c r="D24" s="13" t="s">
        <v>9</v>
      </c>
      <c r="E24" s="17" t="e">
        <v>#DIV/0!</v>
      </c>
      <c r="F24" s="18" t="e">
        <f t="shared" si="1"/>
        <v>#DIV/0!</v>
      </c>
      <c r="G24" s="18" t="e">
        <f t="shared" si="5"/>
        <v>#DIV/0!</v>
      </c>
      <c r="H24" s="18">
        <v>0</v>
      </c>
      <c r="I24" s="17" t="e">
        <f t="shared" si="6"/>
        <v>#DIV/0!</v>
      </c>
      <c r="J24" s="21" t="e">
        <f t="shared" ref="J24:J48" si="8">RANK(I24,$I$3:$I$48)</f>
        <v>#DIV/0!</v>
      </c>
      <c r="K24" s="19" t="e">
        <f t="shared" si="7"/>
        <v>#DIV/0!</v>
      </c>
      <c r="L24" s="67"/>
      <c r="M24" s="54"/>
    </row>
    <row r="25" spans="1:15" ht="15" x14ac:dyDescent="0.2">
      <c r="A25" s="64"/>
      <c r="B25" s="22" t="s">
        <v>58</v>
      </c>
      <c r="C25" s="13" t="s">
        <v>31</v>
      </c>
      <c r="D25" s="13" t="s">
        <v>31</v>
      </c>
      <c r="E25" s="17" t="e">
        <v>#DIV/0!</v>
      </c>
      <c r="F25" s="18" t="e">
        <f t="shared" si="1"/>
        <v>#DIV/0!</v>
      </c>
      <c r="G25" s="18" t="e">
        <f t="shared" si="5"/>
        <v>#DIV/0!</v>
      </c>
      <c r="H25" s="18">
        <v>0</v>
      </c>
      <c r="I25" s="17" t="e">
        <f t="shared" si="6"/>
        <v>#DIV/0!</v>
      </c>
      <c r="J25" s="21" t="e">
        <f t="shared" si="8"/>
        <v>#DIV/0!</v>
      </c>
      <c r="K25" s="19" t="e">
        <f t="shared" si="7"/>
        <v>#DIV/0!</v>
      </c>
      <c r="L25" s="67"/>
      <c r="M25" s="54"/>
    </row>
    <row r="26" spans="1:15" ht="15" x14ac:dyDescent="0.2">
      <c r="A26" s="64"/>
      <c r="B26" s="22" t="s">
        <v>59</v>
      </c>
      <c r="C26" s="13" t="s">
        <v>10</v>
      </c>
      <c r="D26" s="13" t="s">
        <v>10</v>
      </c>
      <c r="E26" s="17" t="e">
        <v>#DIV/0!</v>
      </c>
      <c r="F26" s="18" t="e">
        <f t="shared" si="1"/>
        <v>#DIV/0!</v>
      </c>
      <c r="G26" s="18" t="e">
        <f t="shared" si="5"/>
        <v>#DIV/0!</v>
      </c>
      <c r="H26" s="18">
        <v>0</v>
      </c>
      <c r="I26" s="17" t="e">
        <f t="shared" si="6"/>
        <v>#DIV/0!</v>
      </c>
      <c r="J26" s="21" t="e">
        <f t="shared" si="8"/>
        <v>#DIV/0!</v>
      </c>
      <c r="K26" s="19" t="e">
        <f t="shared" si="7"/>
        <v>#DIV/0!</v>
      </c>
      <c r="L26" s="67"/>
      <c r="M26" s="54"/>
    </row>
    <row r="27" spans="1:15" ht="15" x14ac:dyDescent="0.2">
      <c r="A27" s="64"/>
      <c r="B27" s="41" t="s">
        <v>60</v>
      </c>
      <c r="C27" s="43" t="s">
        <v>42</v>
      </c>
      <c r="D27" s="13" t="s">
        <v>30</v>
      </c>
      <c r="E27" s="17" t="e">
        <v>#DIV/0!</v>
      </c>
      <c r="F27" s="18" t="e">
        <f t="shared" si="1"/>
        <v>#DIV/0!</v>
      </c>
      <c r="G27" s="18" t="e">
        <f t="shared" si="5"/>
        <v>#DIV/0!</v>
      </c>
      <c r="H27" s="18">
        <v>0</v>
      </c>
      <c r="I27" s="45" t="e">
        <f>SUMPRODUCT(E27:E28,H27:H28)/SUM(H27:H28)</f>
        <v>#DIV/0!</v>
      </c>
      <c r="J27" s="47" t="e">
        <f>RANK(I27,$I$3:$I$48)</f>
        <v>#DIV/0!</v>
      </c>
      <c r="K27" s="69" t="e">
        <f>RANK(I27,$I$16:$I$33)</f>
        <v>#DIV/0!</v>
      </c>
      <c r="L27" s="67"/>
      <c r="M27" s="54"/>
    </row>
    <row r="28" spans="1:15" ht="15" x14ac:dyDescent="0.2">
      <c r="A28" s="64"/>
      <c r="B28" s="42"/>
      <c r="C28" s="44"/>
      <c r="D28" s="13" t="s">
        <v>89</v>
      </c>
      <c r="E28" s="17" t="e">
        <v>#DIV/0!</v>
      </c>
      <c r="F28" s="18" t="e">
        <f t="shared" si="1"/>
        <v>#DIV/0!</v>
      </c>
      <c r="G28" s="18" t="e">
        <f t="shared" si="5"/>
        <v>#DIV/0!</v>
      </c>
      <c r="H28" s="18">
        <v>0</v>
      </c>
      <c r="I28" s="46"/>
      <c r="J28" s="48" t="e">
        <f t="shared" si="8"/>
        <v>#DIV/0!</v>
      </c>
      <c r="K28" s="70"/>
      <c r="L28" s="67"/>
      <c r="M28" s="54"/>
    </row>
    <row r="29" spans="1:15" ht="15" x14ac:dyDescent="0.2">
      <c r="A29" s="64"/>
      <c r="B29" s="23" t="s">
        <v>61</v>
      </c>
      <c r="C29" s="13" t="s">
        <v>4</v>
      </c>
      <c r="D29" s="13" t="s">
        <v>4</v>
      </c>
      <c r="E29" s="17" t="e">
        <v>#DIV/0!</v>
      </c>
      <c r="F29" s="18" t="e">
        <f t="shared" si="1"/>
        <v>#DIV/0!</v>
      </c>
      <c r="G29" s="18" t="e">
        <f>RANK(E29,$E$16:$E$33)</f>
        <v>#DIV/0!</v>
      </c>
      <c r="H29" s="18">
        <v>0</v>
      </c>
      <c r="I29" s="17" t="e">
        <f>+E29</f>
        <v>#DIV/0!</v>
      </c>
      <c r="J29" s="21" t="e">
        <f t="shared" si="8"/>
        <v>#DIV/0!</v>
      </c>
      <c r="K29" s="19" t="e">
        <f>RANK(I29,$I$16:$I$33)</f>
        <v>#DIV/0!</v>
      </c>
      <c r="L29" s="67"/>
      <c r="M29" s="54"/>
    </row>
    <row r="30" spans="1:15" ht="15" x14ac:dyDescent="0.2">
      <c r="A30" s="64"/>
      <c r="B30" s="56" t="s">
        <v>62</v>
      </c>
      <c r="C30" s="43" t="s">
        <v>41</v>
      </c>
      <c r="D30" s="13" t="s">
        <v>34</v>
      </c>
      <c r="E30" s="17" t="e">
        <v>#DIV/0!</v>
      </c>
      <c r="F30" s="18" t="e">
        <f>RANK(E30,$E$3:$E$48)</f>
        <v>#DIV/0!</v>
      </c>
      <c r="G30" s="18" t="e">
        <f>RANK(E30,$E$16:$E$33)</f>
        <v>#DIV/0!</v>
      </c>
      <c r="H30" s="18">
        <v>0</v>
      </c>
      <c r="I30" s="45" t="e">
        <f>SUMPRODUCT(E30:E33,H30:H33)/SUM(H30:H33)</f>
        <v>#DIV/0!</v>
      </c>
      <c r="J30" s="47" t="e">
        <f>RANK(I30,$I$3:$I$48)</f>
        <v>#DIV/0!</v>
      </c>
      <c r="K30" s="49" t="e">
        <f>RANK(I30,$I$16:$I$33)</f>
        <v>#DIV/0!</v>
      </c>
      <c r="L30" s="67"/>
      <c r="M30" s="54"/>
    </row>
    <row r="31" spans="1:15" ht="15" x14ac:dyDescent="0.25">
      <c r="A31" s="64"/>
      <c r="B31" s="57"/>
      <c r="C31" s="59"/>
      <c r="D31" s="13" t="s">
        <v>7</v>
      </c>
      <c r="E31"/>
      <c r="F31" s="18"/>
      <c r="G31" s="18"/>
      <c r="H31" s="18"/>
      <c r="I31" s="60"/>
      <c r="J31" s="61"/>
      <c r="K31" s="62"/>
      <c r="L31" s="67"/>
      <c r="M31" s="54"/>
    </row>
    <row r="32" spans="1:15" ht="15" x14ac:dyDescent="0.2">
      <c r="A32" s="64"/>
      <c r="B32" s="57"/>
      <c r="C32" s="59"/>
      <c r="D32" s="13" t="s">
        <v>27</v>
      </c>
      <c r="E32" s="17" t="e">
        <v>#DIV/0!</v>
      </c>
      <c r="F32" s="18" t="e">
        <f t="shared" si="1"/>
        <v>#DIV/0!</v>
      </c>
      <c r="G32" s="18" t="e">
        <f t="shared" si="5"/>
        <v>#DIV/0!</v>
      </c>
      <c r="H32" s="18">
        <v>0</v>
      </c>
      <c r="I32" s="60"/>
      <c r="J32" s="61"/>
      <c r="K32" s="62"/>
      <c r="L32" s="67"/>
      <c r="M32" s="54"/>
      <c r="O32" s="4"/>
    </row>
    <row r="33" spans="1:15" ht="15" x14ac:dyDescent="0.25">
      <c r="A33" s="65"/>
      <c r="B33" s="58"/>
      <c r="C33" s="44"/>
      <c r="D33" s="13" t="s">
        <v>40</v>
      </c>
      <c r="E33"/>
      <c r="F33" s="18"/>
      <c r="G33" s="18"/>
      <c r="H33" s="18"/>
      <c r="I33" s="46"/>
      <c r="J33" s="48"/>
      <c r="K33" s="50"/>
      <c r="L33" s="68"/>
      <c r="M33" s="54"/>
    </row>
    <row r="34" spans="1:15" ht="15" x14ac:dyDescent="0.2">
      <c r="A34" s="38" t="s">
        <v>77</v>
      </c>
      <c r="B34" s="41" t="s">
        <v>63</v>
      </c>
      <c r="C34" s="43" t="s">
        <v>43</v>
      </c>
      <c r="D34" s="13" t="s">
        <v>28</v>
      </c>
      <c r="E34" s="17" t="e">
        <v>#DIV/0!</v>
      </c>
      <c r="F34" s="18" t="e">
        <f t="shared" si="1"/>
        <v>#DIV/0!</v>
      </c>
      <c r="G34" s="18" t="e">
        <f>RANK(E34,$E$34:$E$48)</f>
        <v>#DIV/0!</v>
      </c>
      <c r="H34" s="18">
        <v>0</v>
      </c>
      <c r="I34" s="45" t="e">
        <f>SUMPRODUCT(E34:E35,H34:H35)/SUM(H34:H35)</f>
        <v>#DIV/0!</v>
      </c>
      <c r="J34" s="47" t="e">
        <f t="shared" si="8"/>
        <v>#DIV/0!</v>
      </c>
      <c r="K34" s="49" t="e">
        <f>RANK(I34,$I$34:$I$48)</f>
        <v>#DIV/0!</v>
      </c>
      <c r="L34" s="66" t="e">
        <f>SUMPRODUCT(E34:E48,H34:H48)/SUM(H34:H48)</f>
        <v>#DIV/0!</v>
      </c>
      <c r="M34" s="54"/>
      <c r="O34" s="4"/>
    </row>
    <row r="35" spans="1:15" ht="15" x14ac:dyDescent="0.2">
      <c r="A35" s="39"/>
      <c r="B35" s="42"/>
      <c r="C35" s="44"/>
      <c r="D35" s="13" t="s">
        <v>23</v>
      </c>
      <c r="E35" s="17" t="e">
        <v>#DIV/0!</v>
      </c>
      <c r="F35" s="18" t="e">
        <f t="shared" si="1"/>
        <v>#DIV/0!</v>
      </c>
      <c r="G35" s="18" t="e">
        <f t="shared" ref="G35:G48" si="9">RANK(E35,$E$34:$E$48)</f>
        <v>#DIV/0!</v>
      </c>
      <c r="H35" s="18">
        <v>0</v>
      </c>
      <c r="I35" s="46"/>
      <c r="J35" s="48" t="e">
        <f t="shared" si="8"/>
        <v>#DIV/0!</v>
      </c>
      <c r="K35" s="50"/>
      <c r="L35" s="67"/>
      <c r="M35" s="54"/>
      <c r="O35" s="4"/>
    </row>
    <row r="36" spans="1:15" ht="15" x14ac:dyDescent="0.2">
      <c r="A36" s="39"/>
      <c r="B36" s="41" t="s">
        <v>64</v>
      </c>
      <c r="C36" s="43" t="s">
        <v>43</v>
      </c>
      <c r="D36" s="13" t="s">
        <v>28</v>
      </c>
      <c r="E36" s="17" t="e">
        <v>#DIV/0!</v>
      </c>
      <c r="F36" s="18" t="e">
        <f t="shared" si="1"/>
        <v>#DIV/0!</v>
      </c>
      <c r="G36" s="18" t="e">
        <f t="shared" si="9"/>
        <v>#DIV/0!</v>
      </c>
      <c r="H36" s="18">
        <v>0</v>
      </c>
      <c r="I36" s="45" t="e">
        <f>SUMPRODUCT(E36:E37,H36:H37)/SUM(H36:H37)</f>
        <v>#DIV/0!</v>
      </c>
      <c r="J36" s="47" t="e">
        <f t="shared" si="8"/>
        <v>#DIV/0!</v>
      </c>
      <c r="K36" s="49" t="e">
        <f>RANK(I36,$I$34:$I$48)</f>
        <v>#DIV/0!</v>
      </c>
      <c r="L36" s="67"/>
      <c r="M36" s="54"/>
      <c r="O36" s="4"/>
    </row>
    <row r="37" spans="1:15" ht="15" x14ac:dyDescent="0.2">
      <c r="A37" s="39"/>
      <c r="B37" s="42"/>
      <c r="C37" s="44"/>
      <c r="D37" s="13" t="s">
        <v>23</v>
      </c>
      <c r="E37" s="17" t="e">
        <v>#DIV/0!</v>
      </c>
      <c r="F37" s="18" t="e">
        <f t="shared" si="1"/>
        <v>#DIV/0!</v>
      </c>
      <c r="G37" s="18" t="e">
        <f t="shared" si="9"/>
        <v>#DIV/0!</v>
      </c>
      <c r="H37" s="18">
        <v>0</v>
      </c>
      <c r="I37" s="46"/>
      <c r="J37" s="48" t="e">
        <f t="shared" si="8"/>
        <v>#DIV/0!</v>
      </c>
      <c r="K37" s="50"/>
      <c r="L37" s="67"/>
      <c r="M37" s="54"/>
      <c r="O37" s="4"/>
    </row>
    <row r="38" spans="1:15" ht="15" x14ac:dyDescent="0.2">
      <c r="A38" s="39"/>
      <c r="B38" s="22" t="s">
        <v>65</v>
      </c>
      <c r="C38" s="13" t="s">
        <v>12</v>
      </c>
      <c r="D38" s="13" t="s">
        <v>12</v>
      </c>
      <c r="E38" s="17" t="e">
        <v>#DIV/0!</v>
      </c>
      <c r="F38" s="18" t="e">
        <f t="shared" si="1"/>
        <v>#DIV/0!</v>
      </c>
      <c r="G38" s="18" t="e">
        <f t="shared" si="9"/>
        <v>#DIV/0!</v>
      </c>
      <c r="H38" s="18">
        <v>0</v>
      </c>
      <c r="I38" s="17" t="e">
        <f t="shared" ref="I38:I48" si="10">+E38</f>
        <v>#DIV/0!</v>
      </c>
      <c r="J38" s="21" t="e">
        <f t="shared" si="8"/>
        <v>#DIV/0!</v>
      </c>
      <c r="K38" s="20" t="e">
        <f>RANK(I38,$I$34:$I$48)</f>
        <v>#DIV/0!</v>
      </c>
      <c r="L38" s="67"/>
      <c r="M38" s="54"/>
      <c r="O38" s="4"/>
    </row>
    <row r="39" spans="1:15" ht="15" x14ac:dyDescent="0.2">
      <c r="A39" s="39"/>
      <c r="B39" s="22" t="s">
        <v>66</v>
      </c>
      <c r="C39" s="13" t="s">
        <v>29</v>
      </c>
      <c r="D39" s="13" t="s">
        <v>29</v>
      </c>
      <c r="E39" s="17" t="e">
        <v>#DIV/0!</v>
      </c>
      <c r="F39" s="18" t="e">
        <f t="shared" si="1"/>
        <v>#DIV/0!</v>
      </c>
      <c r="G39" s="18" t="e">
        <f t="shared" si="9"/>
        <v>#DIV/0!</v>
      </c>
      <c r="H39" s="18">
        <v>0</v>
      </c>
      <c r="I39" s="17" t="e">
        <f t="shared" si="10"/>
        <v>#DIV/0!</v>
      </c>
      <c r="J39" s="21" t="e">
        <f t="shared" si="8"/>
        <v>#DIV/0!</v>
      </c>
      <c r="K39" s="20" t="e">
        <f t="shared" ref="K39:K48" si="11">RANK(I39,$I$34:$I$48)</f>
        <v>#DIV/0!</v>
      </c>
      <c r="L39" s="67"/>
      <c r="M39" s="54"/>
      <c r="O39" s="4"/>
    </row>
    <row r="40" spans="1:15" ht="15" x14ac:dyDescent="0.2">
      <c r="A40" s="39"/>
      <c r="B40" s="22" t="s">
        <v>67</v>
      </c>
      <c r="C40" s="13" t="s">
        <v>19</v>
      </c>
      <c r="D40" s="13" t="s">
        <v>19</v>
      </c>
      <c r="E40" s="17" t="e">
        <v>#DIV/0!</v>
      </c>
      <c r="F40" s="18" t="e">
        <f t="shared" si="1"/>
        <v>#DIV/0!</v>
      </c>
      <c r="G40" s="18" t="e">
        <f t="shared" si="9"/>
        <v>#DIV/0!</v>
      </c>
      <c r="H40" s="18">
        <v>0</v>
      </c>
      <c r="I40" s="17" t="e">
        <f t="shared" si="10"/>
        <v>#DIV/0!</v>
      </c>
      <c r="J40" s="21" t="e">
        <f t="shared" si="8"/>
        <v>#DIV/0!</v>
      </c>
      <c r="K40" s="20" t="e">
        <f t="shared" si="11"/>
        <v>#DIV/0!</v>
      </c>
      <c r="L40" s="67"/>
      <c r="M40" s="54"/>
      <c r="O40" s="4"/>
    </row>
    <row r="41" spans="1:15" ht="15" x14ac:dyDescent="0.2">
      <c r="A41" s="39"/>
      <c r="B41" s="22" t="s">
        <v>68</v>
      </c>
      <c r="C41" s="13" t="s">
        <v>24</v>
      </c>
      <c r="D41" s="13" t="s">
        <v>24</v>
      </c>
      <c r="E41" s="17" t="e">
        <v>#DIV/0!</v>
      </c>
      <c r="F41" s="18" t="e">
        <f t="shared" si="1"/>
        <v>#DIV/0!</v>
      </c>
      <c r="G41" s="18" t="e">
        <f t="shared" si="9"/>
        <v>#DIV/0!</v>
      </c>
      <c r="H41" s="18">
        <v>0</v>
      </c>
      <c r="I41" s="17" t="e">
        <f t="shared" si="10"/>
        <v>#DIV/0!</v>
      </c>
      <c r="J41" s="21" t="e">
        <f t="shared" si="8"/>
        <v>#DIV/0!</v>
      </c>
      <c r="K41" s="20" t="e">
        <f t="shared" si="11"/>
        <v>#DIV/0!</v>
      </c>
      <c r="L41" s="67"/>
      <c r="M41" s="54"/>
      <c r="O41" s="4"/>
    </row>
    <row r="42" spans="1:15" ht="15" x14ac:dyDescent="0.2">
      <c r="A42" s="39"/>
      <c r="B42" s="22" t="s">
        <v>69</v>
      </c>
      <c r="C42" s="13" t="s">
        <v>12</v>
      </c>
      <c r="D42" s="13" t="s">
        <v>12</v>
      </c>
      <c r="E42" s="17" t="e">
        <v>#DIV/0!</v>
      </c>
      <c r="F42" s="18" t="e">
        <f t="shared" si="1"/>
        <v>#DIV/0!</v>
      </c>
      <c r="G42" s="18" t="e">
        <f t="shared" si="9"/>
        <v>#DIV/0!</v>
      </c>
      <c r="H42" s="18">
        <v>0</v>
      </c>
      <c r="I42" s="17" t="e">
        <f t="shared" si="10"/>
        <v>#DIV/0!</v>
      </c>
      <c r="J42" s="21" t="e">
        <f t="shared" si="8"/>
        <v>#DIV/0!</v>
      </c>
      <c r="K42" s="20" t="e">
        <f t="shared" si="11"/>
        <v>#DIV/0!</v>
      </c>
      <c r="L42" s="67"/>
      <c r="M42" s="54"/>
      <c r="O42" s="4"/>
    </row>
    <row r="43" spans="1:15" ht="15" x14ac:dyDescent="0.2">
      <c r="A43" s="39"/>
      <c r="B43" s="22" t="s">
        <v>70</v>
      </c>
      <c r="C43" s="13" t="s">
        <v>25</v>
      </c>
      <c r="D43" s="13" t="s">
        <v>25</v>
      </c>
      <c r="E43" s="17" t="e">
        <v>#DIV/0!</v>
      </c>
      <c r="F43" s="18" t="e">
        <f t="shared" si="1"/>
        <v>#DIV/0!</v>
      </c>
      <c r="G43" s="18" t="e">
        <f t="shared" si="9"/>
        <v>#DIV/0!</v>
      </c>
      <c r="H43" s="18">
        <v>0</v>
      </c>
      <c r="I43" s="17" t="e">
        <f t="shared" si="10"/>
        <v>#DIV/0!</v>
      </c>
      <c r="J43" s="21" t="e">
        <f t="shared" si="8"/>
        <v>#DIV/0!</v>
      </c>
      <c r="K43" s="20" t="e">
        <f t="shared" si="11"/>
        <v>#DIV/0!</v>
      </c>
      <c r="L43" s="67"/>
      <c r="M43" s="54"/>
      <c r="O43" s="4"/>
    </row>
    <row r="44" spans="1:15" ht="15" x14ac:dyDescent="0.2">
      <c r="A44" s="39"/>
      <c r="B44" s="22" t="s">
        <v>71</v>
      </c>
      <c r="C44" s="13" t="s">
        <v>21</v>
      </c>
      <c r="D44" s="13" t="s">
        <v>21</v>
      </c>
      <c r="E44" s="17" t="e">
        <v>#DIV/0!</v>
      </c>
      <c r="F44" s="18" t="e">
        <f t="shared" si="1"/>
        <v>#DIV/0!</v>
      </c>
      <c r="G44" s="18" t="e">
        <f t="shared" si="9"/>
        <v>#DIV/0!</v>
      </c>
      <c r="H44" s="18">
        <v>0</v>
      </c>
      <c r="I44" s="17" t="e">
        <f t="shared" si="10"/>
        <v>#DIV/0!</v>
      </c>
      <c r="J44" s="21" t="e">
        <f t="shared" si="8"/>
        <v>#DIV/0!</v>
      </c>
      <c r="K44" s="20" t="e">
        <f t="shared" si="11"/>
        <v>#DIV/0!</v>
      </c>
      <c r="L44" s="67"/>
      <c r="M44" s="54"/>
      <c r="O44" s="4"/>
    </row>
    <row r="45" spans="1:15" ht="15" x14ac:dyDescent="0.2">
      <c r="A45" s="39"/>
      <c r="B45" s="22" t="s">
        <v>72</v>
      </c>
      <c r="C45" s="13" t="s">
        <v>20</v>
      </c>
      <c r="D45" s="13" t="s">
        <v>20</v>
      </c>
      <c r="E45" s="17" t="e">
        <v>#DIV/0!</v>
      </c>
      <c r="F45" s="18" t="e">
        <f t="shared" si="1"/>
        <v>#DIV/0!</v>
      </c>
      <c r="G45" s="18" t="e">
        <f t="shared" si="9"/>
        <v>#DIV/0!</v>
      </c>
      <c r="H45" s="18">
        <v>0</v>
      </c>
      <c r="I45" s="17" t="e">
        <f t="shared" si="10"/>
        <v>#DIV/0!</v>
      </c>
      <c r="J45" s="21" t="e">
        <f t="shared" si="8"/>
        <v>#DIV/0!</v>
      </c>
      <c r="K45" s="20" t="e">
        <f t="shared" si="11"/>
        <v>#DIV/0!</v>
      </c>
      <c r="L45" s="67"/>
      <c r="M45" s="54"/>
      <c r="O45" s="4"/>
    </row>
    <row r="46" spans="1:15" ht="15" x14ac:dyDescent="0.2">
      <c r="A46" s="39"/>
      <c r="B46" s="22" t="s">
        <v>73</v>
      </c>
      <c r="C46" s="13" t="s">
        <v>20</v>
      </c>
      <c r="D46" s="13" t="s">
        <v>20</v>
      </c>
      <c r="E46" s="17" t="e">
        <v>#DIV/0!</v>
      </c>
      <c r="F46" s="18" t="e">
        <f t="shared" si="1"/>
        <v>#DIV/0!</v>
      </c>
      <c r="G46" s="18" t="e">
        <f t="shared" si="9"/>
        <v>#DIV/0!</v>
      </c>
      <c r="H46" s="18">
        <v>0</v>
      </c>
      <c r="I46" s="17" t="e">
        <f t="shared" si="10"/>
        <v>#DIV/0!</v>
      </c>
      <c r="J46" s="21" t="e">
        <f t="shared" si="8"/>
        <v>#DIV/0!</v>
      </c>
      <c r="K46" s="20" t="e">
        <f t="shared" si="11"/>
        <v>#DIV/0!</v>
      </c>
      <c r="L46" s="67"/>
      <c r="M46" s="54"/>
      <c r="O46" s="4"/>
    </row>
    <row r="47" spans="1:15" ht="15" x14ac:dyDescent="0.2">
      <c r="A47" s="39"/>
      <c r="B47" s="22" t="s">
        <v>74</v>
      </c>
      <c r="C47" s="13" t="s">
        <v>22</v>
      </c>
      <c r="D47" s="13" t="s">
        <v>22</v>
      </c>
      <c r="E47" s="17" t="e">
        <v>#DIV/0!</v>
      </c>
      <c r="F47" s="18" t="e">
        <f t="shared" si="1"/>
        <v>#DIV/0!</v>
      </c>
      <c r="G47" s="18" t="e">
        <f t="shared" si="9"/>
        <v>#DIV/0!</v>
      </c>
      <c r="H47" s="18">
        <v>0</v>
      </c>
      <c r="I47" s="17" t="e">
        <f t="shared" si="10"/>
        <v>#DIV/0!</v>
      </c>
      <c r="J47" s="21" t="e">
        <f t="shared" si="8"/>
        <v>#DIV/0!</v>
      </c>
      <c r="K47" s="20" t="e">
        <f t="shared" si="11"/>
        <v>#DIV/0!</v>
      </c>
      <c r="L47" s="67"/>
      <c r="M47" s="54"/>
      <c r="O47" s="4"/>
    </row>
    <row r="48" spans="1:15" ht="15" x14ac:dyDescent="0.2">
      <c r="A48" s="40"/>
      <c r="B48" s="22" t="s">
        <v>75</v>
      </c>
      <c r="C48" s="13" t="s">
        <v>13</v>
      </c>
      <c r="D48" s="13" t="s">
        <v>13</v>
      </c>
      <c r="E48" s="17" t="e">
        <v>#DIV/0!</v>
      </c>
      <c r="F48" s="18" t="e">
        <f t="shared" si="1"/>
        <v>#DIV/0!</v>
      </c>
      <c r="G48" s="18" t="e">
        <f t="shared" si="9"/>
        <v>#DIV/0!</v>
      </c>
      <c r="H48" s="18">
        <v>0</v>
      </c>
      <c r="I48" s="17" t="e">
        <f t="shared" si="10"/>
        <v>#DIV/0!</v>
      </c>
      <c r="J48" s="21" t="e">
        <f t="shared" si="8"/>
        <v>#DIV/0!</v>
      </c>
      <c r="K48" s="20" t="e">
        <f t="shared" si="11"/>
        <v>#DIV/0!</v>
      </c>
      <c r="L48" s="67"/>
      <c r="M48" s="55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  <mergeCell ref="C16:C19"/>
    <mergeCell ref="I16:I19"/>
    <mergeCell ref="J16:J19"/>
    <mergeCell ref="K16:K19"/>
    <mergeCell ref="L16:L33"/>
    <mergeCell ref="B20:B21"/>
    <mergeCell ref="C20:C21"/>
    <mergeCell ref="I20:I21"/>
    <mergeCell ref="J20:J21"/>
    <mergeCell ref="K20:K21"/>
    <mergeCell ref="B27:B28"/>
    <mergeCell ref="C27:C28"/>
    <mergeCell ref="I27:I28"/>
    <mergeCell ref="J27:J28"/>
    <mergeCell ref="K27:K28"/>
    <mergeCell ref="B30:B33"/>
    <mergeCell ref="C30:C33"/>
    <mergeCell ref="I30:I33"/>
    <mergeCell ref="J30:J33"/>
    <mergeCell ref="K30:K33"/>
    <mergeCell ref="A34:A48"/>
    <mergeCell ref="B34:B35"/>
    <mergeCell ref="C34:C35"/>
    <mergeCell ref="I34:I35"/>
    <mergeCell ref="J34:J35"/>
    <mergeCell ref="L34:L48"/>
    <mergeCell ref="B36:B37"/>
    <mergeCell ref="C36:C37"/>
    <mergeCell ref="I36:I37"/>
    <mergeCell ref="J36:J37"/>
    <mergeCell ref="K36:K37"/>
    <mergeCell ref="K34:K35"/>
  </mergeCells>
  <conditionalFormatting sqref="E3:E11 E13 E15 E17 E20:E30 E32 E34:E48">
    <cfRule type="cellIs" dxfId="23" priority="7" operator="lessThan">
      <formula>60</formula>
    </cfRule>
    <cfRule type="cellIs" dxfId="22" priority="8" operator="between">
      <formula>59.99</formula>
      <formula>76</formula>
    </cfRule>
    <cfRule type="cellIs" dxfId="21" priority="9" operator="greaterThan">
      <formula>93</formula>
    </cfRule>
    <cfRule type="cellIs" dxfId="20" priority="10" operator="between">
      <formula>75.99</formula>
      <formula>93</formula>
    </cfRule>
  </conditionalFormatting>
  <conditionalFormatting sqref="I3:I48">
    <cfRule type="cellIs" dxfId="19" priority="2" operator="between">
      <formula>75.99</formula>
      <formula>93</formula>
    </cfRule>
    <cfRule type="cellIs" dxfId="18" priority="3" operator="greaterThan">
      <formula>93</formula>
    </cfRule>
    <cfRule type="cellIs" dxfId="17" priority="4" operator="lessThan">
      <formula>60</formula>
    </cfRule>
    <cfRule type="cellIs" dxfId="16" priority="5" operator="between">
      <formula>59.99</formula>
      <formula>76</formula>
    </cfRule>
  </conditionalFormatting>
  <conditionalFormatting sqref="I34:I48">
    <cfRule type="cellIs" dxfId="15" priority="6" operator="between">
      <formula>75.99</formula>
      <formula>93</formula>
    </cfRule>
  </conditionalFormatting>
  <conditionalFormatting sqref="L3:M3 L34">
    <cfRule type="cellIs" dxfId="14" priority="11" operator="between">
      <formula>75.99</formula>
      <formula>93</formula>
    </cfRule>
  </conditionalFormatting>
  <conditionalFormatting sqref="L3:M3">
    <cfRule type="cellIs" dxfId="13" priority="12" operator="lessThan">
      <formula>59.99</formula>
    </cfRule>
  </conditionalFormatting>
  <conditionalFormatting sqref="M3:M48">
    <cfRule type="cellIs" dxfId="12" priority="1" operator="between">
      <formula>75.99</formula>
      <formula>60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3"/>
  <sheetViews>
    <sheetView zoomScale="85" zoomScaleNormal="85" workbookViewId="0">
      <selection activeCell="K22" sqref="K22:K23"/>
    </sheetView>
  </sheetViews>
  <sheetFormatPr defaultColWidth="18.85546875" defaultRowHeight="19.5" customHeight="1" x14ac:dyDescent="0.2"/>
  <cols>
    <col min="1" max="1" width="7.85546875" style="1" customWidth="1"/>
    <col min="2" max="2" width="8.7109375" style="1" customWidth="1"/>
    <col min="3" max="3" width="15.7109375" style="1" customWidth="1"/>
    <col min="4" max="4" width="17.5703125" style="1" customWidth="1"/>
    <col min="5" max="6" width="15.5703125" style="1" customWidth="1"/>
    <col min="7" max="7" width="12.7109375" style="1" customWidth="1"/>
    <col min="8" max="8" width="18.7109375" style="1" customWidth="1"/>
    <col min="9" max="9" width="21" style="1" customWidth="1"/>
    <col min="10" max="11" width="12.7109375" style="1" customWidth="1"/>
    <col min="12" max="12" width="11.85546875" style="1" customWidth="1"/>
    <col min="13" max="13" width="14.7109375" style="1" customWidth="1"/>
    <col min="14" max="16" width="18.85546875" style="1" customWidth="1"/>
    <col min="17" max="16384" width="18.85546875" style="1"/>
  </cols>
  <sheetData>
    <row r="1" spans="1:15" ht="12.75" x14ac:dyDescent="0.2">
      <c r="A1" s="71" t="s">
        <v>87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ht="92.25" customHeight="1" x14ac:dyDescent="0.2">
      <c r="A2" s="26" t="s">
        <v>84</v>
      </c>
      <c r="B2" s="26" t="s">
        <v>82</v>
      </c>
      <c r="C2" s="26" t="s">
        <v>26</v>
      </c>
      <c r="D2" s="26" t="s">
        <v>1</v>
      </c>
      <c r="E2" s="26" t="s">
        <v>85</v>
      </c>
      <c r="F2" s="26" t="s">
        <v>37</v>
      </c>
      <c r="G2" s="26" t="s">
        <v>80</v>
      </c>
      <c r="H2" s="27" t="s">
        <v>88</v>
      </c>
      <c r="I2" s="26" t="s">
        <v>36</v>
      </c>
      <c r="J2" s="26" t="s">
        <v>38</v>
      </c>
      <c r="K2" s="26" t="s">
        <v>79</v>
      </c>
      <c r="L2" s="26" t="s">
        <v>81</v>
      </c>
      <c r="M2" s="26" t="s">
        <v>0</v>
      </c>
    </row>
    <row r="3" spans="1:15" ht="15" customHeight="1" x14ac:dyDescent="0.2">
      <c r="A3" s="72" t="s">
        <v>76</v>
      </c>
      <c r="B3" s="73" t="s">
        <v>44</v>
      </c>
      <c r="C3" s="74" t="s">
        <v>39</v>
      </c>
      <c r="D3" s="28" t="s">
        <v>3</v>
      </c>
      <c r="E3" s="29">
        <v>86.727289002554087</v>
      </c>
      <c r="F3" s="30">
        <f t="shared" ref="F3:F41" si="0">RANK(E3,$E$3:$E$41)</f>
        <v>10</v>
      </c>
      <c r="G3" s="30">
        <f t="shared" ref="G3:G13" si="1">RANK(E3,$E$3:$E$13)</f>
        <v>4</v>
      </c>
      <c r="H3" s="30">
        <v>6762378</v>
      </c>
      <c r="I3" s="75">
        <f>SUMPRODUCT(E3:E4,H3:H4)/SUM(H3:H4)</f>
        <v>87.091927633064216</v>
      </c>
      <c r="J3" s="76">
        <f>RANK(I3,$I$3:$I$41)</f>
        <v>6</v>
      </c>
      <c r="K3" s="77">
        <f>RANK(I3,$I$3:$I$13)</f>
        <v>2</v>
      </c>
      <c r="L3" s="78">
        <f>SUMPRODUCT(E3:E13,H3:H13)/SUM(H3:H13)</f>
        <v>80.026007414394471</v>
      </c>
      <c r="M3" s="78">
        <f>SUMPRODUCT(E3:E41,H3:H41)/SUM(H3:H41)</f>
        <v>77.440487171290741</v>
      </c>
    </row>
    <row r="4" spans="1:15" ht="15" x14ac:dyDescent="0.2">
      <c r="A4" s="72"/>
      <c r="B4" s="73"/>
      <c r="C4" s="74"/>
      <c r="D4" s="28" t="s">
        <v>4</v>
      </c>
      <c r="E4" s="29">
        <v>89.347965207927132</v>
      </c>
      <c r="F4" s="30">
        <f t="shared" si="0"/>
        <v>1</v>
      </c>
      <c r="G4" s="30">
        <f t="shared" si="1"/>
        <v>1</v>
      </c>
      <c r="H4" s="30">
        <v>1092989</v>
      </c>
      <c r="I4" s="75"/>
      <c r="J4" s="76"/>
      <c r="K4" s="77"/>
      <c r="L4" s="78"/>
      <c r="M4" s="78"/>
    </row>
    <row r="5" spans="1:15" ht="15" x14ac:dyDescent="0.2">
      <c r="A5" s="72"/>
      <c r="B5" s="31" t="s">
        <v>45</v>
      </c>
      <c r="C5" s="28" t="s">
        <v>5</v>
      </c>
      <c r="D5" s="28" t="s">
        <v>6</v>
      </c>
      <c r="E5" s="29">
        <v>74.834187671029738</v>
      </c>
      <c r="F5" s="30">
        <f t="shared" si="0"/>
        <v>28</v>
      </c>
      <c r="G5" s="30">
        <f t="shared" si="1"/>
        <v>10</v>
      </c>
      <c r="H5" s="30">
        <v>6330743.5</v>
      </c>
      <c r="I5" s="29">
        <f t="shared" ref="I5:I10" si="2">+E5</f>
        <v>74.834187671029738</v>
      </c>
      <c r="J5" s="32">
        <f t="shared" ref="J5:J11" si="3">RANK(I5,$I$3:$I$41)</f>
        <v>24</v>
      </c>
      <c r="K5" s="33">
        <f t="shared" ref="K5:K11" si="4">RANK(I5,$I$3:$I$13)</f>
        <v>8</v>
      </c>
      <c r="L5" s="78"/>
      <c r="M5" s="78"/>
    </row>
    <row r="6" spans="1:15" ht="15" x14ac:dyDescent="0.2">
      <c r="A6" s="72"/>
      <c r="B6" s="31" t="s">
        <v>46</v>
      </c>
      <c r="C6" s="28" t="s">
        <v>33</v>
      </c>
      <c r="D6" s="28" t="s">
        <v>33</v>
      </c>
      <c r="E6" s="29">
        <v>75.725136008424869</v>
      </c>
      <c r="F6" s="30">
        <f t="shared" si="0"/>
        <v>26</v>
      </c>
      <c r="G6" s="30">
        <f t="shared" si="1"/>
        <v>8</v>
      </c>
      <c r="H6" s="30">
        <v>7493908</v>
      </c>
      <c r="I6" s="29">
        <f t="shared" si="2"/>
        <v>75.725136008424869</v>
      </c>
      <c r="J6" s="32">
        <f t="shared" si="3"/>
        <v>22</v>
      </c>
      <c r="K6" s="33">
        <f t="shared" si="4"/>
        <v>6</v>
      </c>
      <c r="L6" s="78"/>
      <c r="M6" s="78"/>
    </row>
    <row r="7" spans="1:15" ht="15" x14ac:dyDescent="0.2">
      <c r="A7" s="72"/>
      <c r="B7" s="31" t="s">
        <v>47</v>
      </c>
      <c r="C7" s="28" t="s">
        <v>31</v>
      </c>
      <c r="D7" s="28" t="s">
        <v>31</v>
      </c>
      <c r="E7" s="29">
        <v>81.477494168616886</v>
      </c>
      <c r="F7" s="30">
        <f t="shared" si="0"/>
        <v>14</v>
      </c>
      <c r="G7" s="30">
        <f t="shared" si="1"/>
        <v>5</v>
      </c>
      <c r="H7" s="30">
        <v>4524536</v>
      </c>
      <c r="I7" s="29">
        <f t="shared" si="2"/>
        <v>81.477494168616886</v>
      </c>
      <c r="J7" s="32">
        <f t="shared" si="3"/>
        <v>10</v>
      </c>
      <c r="K7" s="33">
        <f t="shared" si="4"/>
        <v>4</v>
      </c>
      <c r="L7" s="78"/>
      <c r="M7" s="78"/>
    </row>
    <row r="8" spans="1:15" ht="15" x14ac:dyDescent="0.2">
      <c r="A8" s="72"/>
      <c r="B8" s="31" t="s">
        <v>48</v>
      </c>
      <c r="C8" s="28" t="s">
        <v>10</v>
      </c>
      <c r="D8" s="28" t="s">
        <v>10</v>
      </c>
      <c r="E8" s="29">
        <v>79.351347991178315</v>
      </c>
      <c r="F8" s="30">
        <f t="shared" si="0"/>
        <v>18</v>
      </c>
      <c r="G8" s="30">
        <f t="shared" si="1"/>
        <v>6</v>
      </c>
      <c r="H8" s="30">
        <v>5971955</v>
      </c>
      <c r="I8" s="29">
        <f t="shared" si="2"/>
        <v>79.351347991178315</v>
      </c>
      <c r="J8" s="32">
        <f t="shared" si="3"/>
        <v>14</v>
      </c>
      <c r="K8" s="33">
        <f t="shared" si="4"/>
        <v>5</v>
      </c>
      <c r="L8" s="78"/>
      <c r="M8" s="78"/>
    </row>
    <row r="9" spans="1:15" ht="15" x14ac:dyDescent="0.2">
      <c r="A9" s="72"/>
      <c r="B9" s="31" t="s">
        <v>49</v>
      </c>
      <c r="C9" s="28" t="s">
        <v>32</v>
      </c>
      <c r="D9" s="28" t="s">
        <v>32</v>
      </c>
      <c r="E9" s="29">
        <v>74.464722125422327</v>
      </c>
      <c r="F9" s="30">
        <f t="shared" si="0"/>
        <v>29</v>
      </c>
      <c r="G9" s="30">
        <f t="shared" si="1"/>
        <v>11</v>
      </c>
      <c r="H9" s="30">
        <v>5543040.5</v>
      </c>
      <c r="I9" s="29">
        <f t="shared" si="2"/>
        <v>74.464722125422327</v>
      </c>
      <c r="J9" s="32">
        <f t="shared" si="3"/>
        <v>25</v>
      </c>
      <c r="K9" s="33">
        <f t="shared" si="4"/>
        <v>9</v>
      </c>
      <c r="L9" s="78"/>
      <c r="M9" s="78"/>
      <c r="N9" s="3"/>
    </row>
    <row r="10" spans="1:15" ht="15" x14ac:dyDescent="0.2">
      <c r="A10" s="72"/>
      <c r="B10" s="31" t="s">
        <v>50</v>
      </c>
      <c r="C10" s="28" t="s">
        <v>33</v>
      </c>
      <c r="D10" s="28" t="s">
        <v>33</v>
      </c>
      <c r="E10" s="29">
        <v>75.37152346386047</v>
      </c>
      <c r="F10" s="30">
        <f t="shared" si="0"/>
        <v>27</v>
      </c>
      <c r="G10" s="30">
        <f t="shared" si="1"/>
        <v>9</v>
      </c>
      <c r="H10" s="30">
        <v>5933430</v>
      </c>
      <c r="I10" s="29">
        <f t="shared" si="2"/>
        <v>75.37152346386047</v>
      </c>
      <c r="J10" s="32">
        <f t="shared" si="3"/>
        <v>23</v>
      </c>
      <c r="K10" s="33">
        <f t="shared" si="4"/>
        <v>7</v>
      </c>
      <c r="L10" s="78"/>
      <c r="M10" s="78"/>
    </row>
    <row r="11" spans="1:15" ht="15" customHeight="1" x14ac:dyDescent="0.2">
      <c r="A11" s="72"/>
      <c r="B11" s="73" t="s">
        <v>51</v>
      </c>
      <c r="C11" s="74" t="s">
        <v>41</v>
      </c>
      <c r="D11" s="28" t="s">
        <v>34</v>
      </c>
      <c r="E11" s="29">
        <v>89.179356327929838</v>
      </c>
      <c r="F11" s="30">
        <f t="shared" si="0"/>
        <v>2</v>
      </c>
      <c r="G11" s="30">
        <f t="shared" si="1"/>
        <v>2</v>
      </c>
      <c r="H11" s="30">
        <v>5794372</v>
      </c>
      <c r="I11" s="75">
        <f>SUMPRODUCT(E11:E12,H11:H12)/SUM(H11:H12)</f>
        <v>84.76403805677802</v>
      </c>
      <c r="J11" s="76">
        <f t="shared" si="3"/>
        <v>7</v>
      </c>
      <c r="K11" s="77">
        <f t="shared" si="4"/>
        <v>3</v>
      </c>
      <c r="L11" s="78"/>
      <c r="M11" s="78"/>
    </row>
    <row r="12" spans="1:15" ht="15" x14ac:dyDescent="0.2">
      <c r="A12" s="72"/>
      <c r="B12" s="73"/>
      <c r="C12" s="74"/>
      <c r="D12" s="28" t="s">
        <v>27</v>
      </c>
      <c r="E12" s="29">
        <v>75.998194097849591</v>
      </c>
      <c r="F12" s="30">
        <f t="shared" si="0"/>
        <v>23</v>
      </c>
      <c r="G12" s="30">
        <f t="shared" si="1"/>
        <v>7</v>
      </c>
      <c r="H12" s="30">
        <v>2918600.5</v>
      </c>
      <c r="I12" s="75"/>
      <c r="J12" s="76"/>
      <c r="K12" s="77"/>
      <c r="L12" s="78"/>
      <c r="M12" s="78"/>
      <c r="O12" s="4"/>
    </row>
    <row r="13" spans="1:15" ht="15" x14ac:dyDescent="0.2">
      <c r="A13" s="72"/>
      <c r="B13" s="31" t="s">
        <v>52</v>
      </c>
      <c r="C13" s="28" t="s">
        <v>11</v>
      </c>
      <c r="D13" s="28" t="s">
        <v>11</v>
      </c>
      <c r="E13" s="29">
        <v>88.819088124620464</v>
      </c>
      <c r="F13" s="30">
        <f t="shared" si="0"/>
        <v>4</v>
      </c>
      <c r="G13" s="30">
        <f t="shared" si="1"/>
        <v>3</v>
      </c>
      <c r="H13" s="30">
        <v>2753972.5</v>
      </c>
      <c r="I13" s="29">
        <f>+E13</f>
        <v>88.819088124620464</v>
      </c>
      <c r="J13" s="32">
        <f>RANK(I13,$I$3:$I$41)</f>
        <v>1</v>
      </c>
      <c r="K13" s="34">
        <f>RANK(I13,$I$3:$I$13)</f>
        <v>1</v>
      </c>
      <c r="L13" s="78"/>
      <c r="M13" s="78"/>
    </row>
    <row r="14" spans="1:15" ht="30.75" customHeight="1" x14ac:dyDescent="0.2">
      <c r="A14" s="72" t="s">
        <v>86</v>
      </c>
      <c r="B14" s="31" t="s">
        <v>53</v>
      </c>
      <c r="C14" s="28" t="s">
        <v>41</v>
      </c>
      <c r="D14" s="28" t="s">
        <v>7</v>
      </c>
      <c r="E14" s="29">
        <v>75.993651556171059</v>
      </c>
      <c r="F14" s="30">
        <f t="shared" si="0"/>
        <v>24</v>
      </c>
      <c r="G14" s="30">
        <f t="shared" ref="G14:G26" si="5">RANK(E14,$E$14:$E$26)</f>
        <v>11</v>
      </c>
      <c r="H14" s="30">
        <v>1911295</v>
      </c>
      <c r="I14" s="29">
        <f>+E14</f>
        <v>75.993651556171059</v>
      </c>
      <c r="J14" s="32"/>
      <c r="K14" s="34"/>
      <c r="L14" s="78">
        <f>SUMPRODUCT(E14:E26,H14:H26)/SUM(H14:H26)</f>
        <v>78.073704424894075</v>
      </c>
      <c r="M14" s="78"/>
    </row>
    <row r="15" spans="1:15" ht="15" customHeight="1" x14ac:dyDescent="0.2">
      <c r="A15" s="72"/>
      <c r="B15" s="73" t="s">
        <v>54</v>
      </c>
      <c r="C15" s="74" t="s">
        <v>39</v>
      </c>
      <c r="D15" s="28" t="s">
        <v>3</v>
      </c>
      <c r="E15" s="29">
        <v>88.277612021985632</v>
      </c>
      <c r="F15" s="30">
        <f t="shared" si="0"/>
        <v>6</v>
      </c>
      <c r="G15" s="30">
        <f t="shared" si="5"/>
        <v>2</v>
      </c>
      <c r="H15" s="30">
        <v>2232773.5</v>
      </c>
      <c r="I15" s="75">
        <f>SUMPRODUCT(E15:E16,H15:H16)/SUM(H15:H16)</f>
        <v>88.000767848800564</v>
      </c>
      <c r="J15" s="76">
        <f>RANK(I15,$I$3:$I$41)</f>
        <v>3</v>
      </c>
      <c r="K15" s="77">
        <f>RANK(I15,$I$14:$I$26)</f>
        <v>1</v>
      </c>
      <c r="L15" s="78"/>
      <c r="M15" s="78"/>
    </row>
    <row r="16" spans="1:15" ht="15" x14ac:dyDescent="0.2">
      <c r="A16" s="72"/>
      <c r="B16" s="73"/>
      <c r="C16" s="74"/>
      <c r="D16" s="28" t="s">
        <v>4</v>
      </c>
      <c r="E16" s="29">
        <v>85.807011519064616</v>
      </c>
      <c r="F16" s="30">
        <f t="shared" si="0"/>
        <v>11</v>
      </c>
      <c r="G16" s="30">
        <f t="shared" si="5"/>
        <v>5</v>
      </c>
      <c r="H16" s="30">
        <v>281768</v>
      </c>
      <c r="I16" s="75"/>
      <c r="J16" s="76"/>
      <c r="K16" s="77"/>
      <c r="L16" s="78"/>
      <c r="M16" s="78"/>
    </row>
    <row r="17" spans="1:15" ht="15" x14ac:dyDescent="0.2">
      <c r="A17" s="72"/>
      <c r="B17" s="31" t="s">
        <v>55</v>
      </c>
      <c r="C17" s="28" t="s">
        <v>5</v>
      </c>
      <c r="D17" s="28" t="s">
        <v>6</v>
      </c>
      <c r="E17" s="29">
        <v>69.040547409217581</v>
      </c>
      <c r="F17" s="30">
        <f t="shared" si="0"/>
        <v>33</v>
      </c>
      <c r="G17" s="30">
        <f t="shared" si="5"/>
        <v>12</v>
      </c>
      <c r="H17" s="30">
        <v>7589280.5</v>
      </c>
      <c r="I17" s="29">
        <f t="shared" ref="I17:I24" si="6">+E17</f>
        <v>69.040547409217581</v>
      </c>
      <c r="J17" s="32">
        <f t="shared" ref="J17:J25" si="7">RANK(I17,$I$3:$I$41)</f>
        <v>28</v>
      </c>
      <c r="K17" s="33">
        <f t="shared" ref="K17:K25" si="8">RANK(I17,$I$14:$I$26)</f>
        <v>10</v>
      </c>
      <c r="L17" s="78"/>
      <c r="M17" s="78"/>
    </row>
    <row r="18" spans="1:15" ht="15" x14ac:dyDescent="0.2">
      <c r="A18" s="72"/>
      <c r="B18" s="31" t="s">
        <v>56</v>
      </c>
      <c r="C18" s="28" t="s">
        <v>33</v>
      </c>
      <c r="D18" s="28" t="s">
        <v>33</v>
      </c>
      <c r="E18" s="29">
        <v>76.477129837952489</v>
      </c>
      <c r="F18" s="30">
        <f t="shared" si="0"/>
        <v>22</v>
      </c>
      <c r="G18" s="30">
        <f t="shared" si="5"/>
        <v>10</v>
      </c>
      <c r="H18" s="30">
        <v>5862338</v>
      </c>
      <c r="I18" s="29">
        <f t="shared" si="6"/>
        <v>76.477129837952489</v>
      </c>
      <c r="J18" s="32">
        <f t="shared" si="7"/>
        <v>19</v>
      </c>
      <c r="K18" s="33">
        <f t="shared" si="8"/>
        <v>8</v>
      </c>
      <c r="L18" s="78"/>
      <c r="M18" s="78"/>
    </row>
    <row r="19" spans="1:15" ht="15" x14ac:dyDescent="0.2">
      <c r="A19" s="72"/>
      <c r="B19" s="31" t="s">
        <v>57</v>
      </c>
      <c r="C19" s="28" t="s">
        <v>8</v>
      </c>
      <c r="D19" s="28" t="s">
        <v>9</v>
      </c>
      <c r="E19" s="29">
        <v>77.141246014720309</v>
      </c>
      <c r="F19" s="30">
        <f t="shared" si="0"/>
        <v>20</v>
      </c>
      <c r="G19" s="30">
        <f t="shared" si="5"/>
        <v>9</v>
      </c>
      <c r="H19" s="30">
        <v>6236877</v>
      </c>
      <c r="I19" s="29">
        <f t="shared" si="6"/>
        <v>77.141246014720309</v>
      </c>
      <c r="J19" s="32">
        <f t="shared" si="7"/>
        <v>16</v>
      </c>
      <c r="K19" s="33">
        <f t="shared" si="8"/>
        <v>6</v>
      </c>
      <c r="L19" s="78"/>
      <c r="M19" s="78"/>
    </row>
    <row r="20" spans="1:15" ht="15" x14ac:dyDescent="0.2">
      <c r="A20" s="72"/>
      <c r="B20" s="31" t="s">
        <v>58</v>
      </c>
      <c r="C20" s="28" t="s">
        <v>31</v>
      </c>
      <c r="D20" s="28" t="s">
        <v>31</v>
      </c>
      <c r="E20" s="29">
        <v>83.075430353280652</v>
      </c>
      <c r="F20" s="30">
        <f t="shared" si="0"/>
        <v>12</v>
      </c>
      <c r="G20" s="30">
        <f t="shared" si="5"/>
        <v>6</v>
      </c>
      <c r="H20" s="30">
        <v>3556438</v>
      </c>
      <c r="I20" s="29">
        <f t="shared" si="6"/>
        <v>83.075430353280652</v>
      </c>
      <c r="J20" s="32">
        <f t="shared" si="7"/>
        <v>8</v>
      </c>
      <c r="K20" s="33">
        <f t="shared" si="8"/>
        <v>3</v>
      </c>
      <c r="L20" s="78"/>
      <c r="M20" s="78"/>
    </row>
    <row r="21" spans="1:15" ht="15" x14ac:dyDescent="0.2">
      <c r="A21" s="72"/>
      <c r="B21" s="31" t="s">
        <v>59</v>
      </c>
      <c r="C21" s="28" t="s">
        <v>10</v>
      </c>
      <c r="D21" s="28" t="s">
        <v>10</v>
      </c>
      <c r="E21" s="29">
        <v>81.378325182013739</v>
      </c>
      <c r="F21" s="30">
        <f t="shared" si="0"/>
        <v>15</v>
      </c>
      <c r="G21" s="30">
        <f t="shared" si="5"/>
        <v>8</v>
      </c>
      <c r="H21" s="30">
        <v>2593000.5</v>
      </c>
      <c r="I21" s="29">
        <f t="shared" si="6"/>
        <v>81.378325182013739</v>
      </c>
      <c r="J21" s="32">
        <f t="shared" si="7"/>
        <v>11</v>
      </c>
      <c r="K21" s="33">
        <f t="shared" si="8"/>
        <v>5</v>
      </c>
      <c r="L21" s="78"/>
      <c r="M21" s="78"/>
    </row>
    <row r="22" spans="1:15" ht="15" x14ac:dyDescent="0.2">
      <c r="A22" s="72"/>
      <c r="B22" s="79" t="s">
        <v>60</v>
      </c>
      <c r="C22" s="81" t="s">
        <v>42</v>
      </c>
      <c r="D22" s="28" t="s">
        <v>30</v>
      </c>
      <c r="E22" s="29">
        <v>88.86931081456315</v>
      </c>
      <c r="F22" s="30">
        <f t="shared" si="0"/>
        <v>3</v>
      </c>
      <c r="G22" s="30">
        <f t="shared" si="5"/>
        <v>1</v>
      </c>
      <c r="H22" s="30">
        <v>1220137.7914721693</v>
      </c>
      <c r="I22" s="75">
        <f>SUMPRODUCT(E22:E23,H22:H23)/SUM(H22:H23)</f>
        <v>87.92050586259478</v>
      </c>
      <c r="J22" s="83">
        <f>RANK(I22,$I$3:$I$41)</f>
        <v>4</v>
      </c>
      <c r="K22" s="85">
        <f>RANK(I22,$I$14:$I$26)</f>
        <v>2</v>
      </c>
      <c r="L22" s="78"/>
      <c r="M22" s="78"/>
    </row>
    <row r="23" spans="1:15" ht="15" x14ac:dyDescent="0.2">
      <c r="A23" s="72"/>
      <c r="B23" s="80"/>
      <c r="C23" s="82"/>
      <c r="D23" s="28" t="s">
        <v>89</v>
      </c>
      <c r="E23" s="29">
        <v>87.245587095600769</v>
      </c>
      <c r="F23" s="30">
        <f t="shared" ref="F23" si="9">RANK(E23,$E$3:$E$41)</f>
        <v>9</v>
      </c>
      <c r="G23" s="30">
        <f t="shared" ref="G23" si="10">RANK(E23,$E$14:$E$26)</f>
        <v>4</v>
      </c>
      <c r="H23" s="30">
        <v>1715277.2085278304</v>
      </c>
      <c r="I23" s="75"/>
      <c r="J23" s="84"/>
      <c r="K23" s="86"/>
      <c r="L23" s="78"/>
      <c r="M23" s="78"/>
    </row>
    <row r="24" spans="1:15" ht="15" x14ac:dyDescent="0.2">
      <c r="A24" s="72"/>
      <c r="B24" s="31" t="s">
        <v>61</v>
      </c>
      <c r="C24" s="28" t="s">
        <v>4</v>
      </c>
      <c r="D24" s="28" t="s">
        <v>4</v>
      </c>
      <c r="E24" s="29">
        <v>82.786726518112246</v>
      </c>
      <c r="F24" s="30">
        <f t="shared" si="0"/>
        <v>13</v>
      </c>
      <c r="G24" s="30">
        <f t="shared" si="5"/>
        <v>7</v>
      </c>
      <c r="H24" s="30">
        <v>2847569.5</v>
      </c>
      <c r="I24" s="29">
        <f t="shared" si="6"/>
        <v>82.786726518112246</v>
      </c>
      <c r="J24" s="32">
        <f t="shared" si="7"/>
        <v>9</v>
      </c>
      <c r="K24" s="33">
        <f t="shared" si="8"/>
        <v>4</v>
      </c>
      <c r="L24" s="78"/>
      <c r="M24" s="78"/>
    </row>
    <row r="25" spans="1:15" ht="15" customHeight="1" x14ac:dyDescent="0.2">
      <c r="A25" s="72"/>
      <c r="B25" s="73" t="s">
        <v>62</v>
      </c>
      <c r="C25" s="74" t="s">
        <v>41</v>
      </c>
      <c r="D25" s="28" t="s">
        <v>34</v>
      </c>
      <c r="E25" s="29">
        <v>87.818493420403342</v>
      </c>
      <c r="F25" s="30">
        <f t="shared" si="0"/>
        <v>7</v>
      </c>
      <c r="G25" s="30">
        <f t="shared" si="5"/>
        <v>3</v>
      </c>
      <c r="H25" s="30">
        <v>2444487</v>
      </c>
      <c r="I25" s="75">
        <f>SUMPRODUCT(E25:E26,H25:H26)/SUM(H25:H26)</f>
        <v>76.9037588627464</v>
      </c>
      <c r="J25" s="76">
        <f t="shared" si="7"/>
        <v>17</v>
      </c>
      <c r="K25" s="77">
        <f t="shared" si="8"/>
        <v>7</v>
      </c>
      <c r="L25" s="78"/>
      <c r="M25" s="78"/>
    </row>
    <row r="26" spans="1:15" ht="15" x14ac:dyDescent="0.2">
      <c r="A26" s="72"/>
      <c r="B26" s="73"/>
      <c r="C26" s="74"/>
      <c r="D26" s="28" t="s">
        <v>27</v>
      </c>
      <c r="E26" s="29">
        <v>66.763573489781393</v>
      </c>
      <c r="F26" s="30">
        <f t="shared" si="0"/>
        <v>36</v>
      </c>
      <c r="G26" s="30">
        <f t="shared" si="5"/>
        <v>13</v>
      </c>
      <c r="H26" s="30">
        <v>2631207</v>
      </c>
      <c r="I26" s="75"/>
      <c r="J26" s="76"/>
      <c r="K26" s="77"/>
      <c r="L26" s="78"/>
      <c r="M26" s="78"/>
      <c r="O26" s="4"/>
    </row>
    <row r="27" spans="1:15" ht="15" customHeight="1" x14ac:dyDescent="0.2">
      <c r="A27" s="72" t="s">
        <v>77</v>
      </c>
      <c r="B27" s="73" t="s">
        <v>63</v>
      </c>
      <c r="C27" s="74" t="s">
        <v>43</v>
      </c>
      <c r="D27" s="28" t="s">
        <v>28</v>
      </c>
      <c r="E27" s="29">
        <v>81.129840048737265</v>
      </c>
      <c r="F27" s="30">
        <f t="shared" si="0"/>
        <v>16</v>
      </c>
      <c r="G27" s="30">
        <f>RANK(E27,$E$27:$E$41)</f>
        <v>3</v>
      </c>
      <c r="H27" s="30">
        <v>7616291.5</v>
      </c>
      <c r="I27" s="75">
        <f>SUMPRODUCT(E27:E28,H27:H28)/SUM(H27:H28)</f>
        <v>79.615792112374365</v>
      </c>
      <c r="J27" s="76">
        <f t="shared" ref="J27:J41" si="11">RANK(I27,$I$3:$I$41)</f>
        <v>12</v>
      </c>
      <c r="K27" s="77">
        <f>RANK(I27,$I$27:$I$41)</f>
        <v>3</v>
      </c>
      <c r="L27" s="90">
        <f>SUMPRODUCT(E27:E41,H27:H41)/SUM(H27:H41)</f>
        <v>74.933155241649217</v>
      </c>
      <c r="M27" s="78"/>
      <c r="O27" s="4"/>
    </row>
    <row r="28" spans="1:15" ht="15" x14ac:dyDescent="0.2">
      <c r="A28" s="72"/>
      <c r="B28" s="73"/>
      <c r="C28" s="74"/>
      <c r="D28" s="28" t="s">
        <v>23</v>
      </c>
      <c r="E28" s="29">
        <v>72.559027743381847</v>
      </c>
      <c r="F28" s="30">
        <f t="shared" si="0"/>
        <v>31</v>
      </c>
      <c r="G28" s="30">
        <f t="shared" ref="G28:G41" si="12">RANK(E28,$E$27:$E$41)</f>
        <v>9</v>
      </c>
      <c r="H28" s="30">
        <v>1634096</v>
      </c>
      <c r="I28" s="75"/>
      <c r="J28" s="76" t="e">
        <f t="shared" si="11"/>
        <v>#N/A</v>
      </c>
      <c r="K28" s="77"/>
      <c r="L28" s="90"/>
      <c r="M28" s="78"/>
      <c r="O28" s="4"/>
    </row>
    <row r="29" spans="1:15" ht="15" customHeight="1" x14ac:dyDescent="0.2">
      <c r="A29" s="72"/>
      <c r="B29" s="73" t="s">
        <v>64</v>
      </c>
      <c r="C29" s="74" t="s">
        <v>43</v>
      </c>
      <c r="D29" s="28" t="s">
        <v>28</v>
      </c>
      <c r="E29" s="29">
        <v>66.108127269943566</v>
      </c>
      <c r="F29" s="30">
        <f t="shared" si="0"/>
        <v>37</v>
      </c>
      <c r="G29" s="30">
        <f t="shared" si="12"/>
        <v>13</v>
      </c>
      <c r="H29" s="30">
        <v>4395125</v>
      </c>
      <c r="I29" s="75">
        <f>SUMPRODUCT(E29:E30,H29:H30)/SUM(H29:H30)</f>
        <v>64.764336179595816</v>
      </c>
      <c r="J29" s="76">
        <f t="shared" si="11"/>
        <v>31</v>
      </c>
      <c r="K29" s="77">
        <f>RANK(I29,$I$27:$I$41)</f>
        <v>12</v>
      </c>
      <c r="L29" s="90"/>
      <c r="M29" s="78"/>
      <c r="O29" s="4"/>
    </row>
    <row r="30" spans="1:15" ht="15" x14ac:dyDescent="0.2">
      <c r="A30" s="72"/>
      <c r="B30" s="73"/>
      <c r="C30" s="74"/>
      <c r="D30" s="28" t="s">
        <v>23</v>
      </c>
      <c r="E30" s="29">
        <v>60.933141288890674</v>
      </c>
      <c r="F30" s="30">
        <f t="shared" si="0"/>
        <v>38</v>
      </c>
      <c r="G30" s="30">
        <f t="shared" si="12"/>
        <v>14</v>
      </c>
      <c r="H30" s="30">
        <v>1541589.5</v>
      </c>
      <c r="I30" s="75"/>
      <c r="J30" s="76" t="e">
        <f t="shared" si="11"/>
        <v>#N/A</v>
      </c>
      <c r="K30" s="77"/>
      <c r="L30" s="90"/>
      <c r="M30" s="78"/>
      <c r="O30" s="4"/>
    </row>
    <row r="31" spans="1:15" ht="15" x14ac:dyDescent="0.2">
      <c r="A31" s="72"/>
      <c r="B31" s="31" t="s">
        <v>65</v>
      </c>
      <c r="C31" s="28" t="s">
        <v>12</v>
      </c>
      <c r="D31" s="28" t="s">
        <v>12</v>
      </c>
      <c r="E31" s="29">
        <v>68.936692824438964</v>
      </c>
      <c r="F31" s="30">
        <f t="shared" si="0"/>
        <v>34</v>
      </c>
      <c r="G31" s="30">
        <f t="shared" si="12"/>
        <v>11</v>
      </c>
      <c r="H31" s="30">
        <v>5318363</v>
      </c>
      <c r="I31" s="29">
        <f t="shared" ref="I31:I41" si="13">+E31</f>
        <v>68.936692824438964</v>
      </c>
      <c r="J31" s="32">
        <f t="shared" si="11"/>
        <v>29</v>
      </c>
      <c r="K31" s="34">
        <f>RANK(I31,$I$27:$I$41)</f>
        <v>10</v>
      </c>
      <c r="L31" s="90"/>
      <c r="M31" s="78"/>
      <c r="O31" s="4"/>
    </row>
    <row r="32" spans="1:15" ht="15" x14ac:dyDescent="0.2">
      <c r="A32" s="72"/>
      <c r="B32" s="31" t="s">
        <v>66</v>
      </c>
      <c r="C32" s="28" t="s">
        <v>29</v>
      </c>
      <c r="D32" s="28" t="s">
        <v>29</v>
      </c>
      <c r="E32" s="29">
        <v>75.864369446163067</v>
      </c>
      <c r="F32" s="30">
        <f t="shared" si="0"/>
        <v>25</v>
      </c>
      <c r="G32" s="30">
        <f t="shared" si="12"/>
        <v>7</v>
      </c>
      <c r="H32" s="30">
        <v>1529879.5</v>
      </c>
      <c r="I32" s="29">
        <f t="shared" si="13"/>
        <v>75.864369446163067</v>
      </c>
      <c r="J32" s="32">
        <f t="shared" si="11"/>
        <v>21</v>
      </c>
      <c r="K32" s="34">
        <f t="shared" ref="K32:K41" si="14">RANK(I32,$I$27:$I$41)</f>
        <v>7</v>
      </c>
      <c r="L32" s="90"/>
      <c r="M32" s="78"/>
      <c r="O32" s="4"/>
    </row>
    <row r="33" spans="1:15" ht="15" x14ac:dyDescent="0.2">
      <c r="A33" s="72"/>
      <c r="B33" s="31" t="s">
        <v>67</v>
      </c>
      <c r="C33" s="28" t="s">
        <v>19</v>
      </c>
      <c r="D33" s="28" t="s">
        <v>19</v>
      </c>
      <c r="E33" s="29">
        <v>69.679842201269977</v>
      </c>
      <c r="F33" s="30">
        <f t="shared" si="0"/>
        <v>32</v>
      </c>
      <c r="G33" s="30">
        <f t="shared" si="12"/>
        <v>10</v>
      </c>
      <c r="H33" s="30">
        <v>4545422.5</v>
      </c>
      <c r="I33" s="29">
        <f t="shared" si="13"/>
        <v>69.679842201269977</v>
      </c>
      <c r="J33" s="32">
        <f t="shared" si="11"/>
        <v>27</v>
      </c>
      <c r="K33" s="34">
        <f t="shared" si="14"/>
        <v>9</v>
      </c>
      <c r="L33" s="90"/>
      <c r="M33" s="78"/>
      <c r="O33" s="4"/>
    </row>
    <row r="34" spans="1:15" ht="15" x14ac:dyDescent="0.2">
      <c r="A34" s="72"/>
      <c r="B34" s="31" t="s">
        <v>68</v>
      </c>
      <c r="C34" s="28" t="s">
        <v>24</v>
      </c>
      <c r="D34" s="28" t="s">
        <v>24</v>
      </c>
      <c r="E34" s="29">
        <v>87.280274653433949</v>
      </c>
      <c r="F34" s="30">
        <f t="shared" si="0"/>
        <v>8</v>
      </c>
      <c r="G34" s="30">
        <f t="shared" si="12"/>
        <v>2</v>
      </c>
      <c r="H34" s="30">
        <v>9014253.5</v>
      </c>
      <c r="I34" s="29">
        <f t="shared" si="13"/>
        <v>87.280274653433949</v>
      </c>
      <c r="J34" s="32">
        <f t="shared" si="11"/>
        <v>5</v>
      </c>
      <c r="K34" s="34">
        <f t="shared" si="14"/>
        <v>2</v>
      </c>
      <c r="L34" s="90"/>
      <c r="M34" s="78"/>
      <c r="O34" s="4"/>
    </row>
    <row r="35" spans="1:15" ht="15" x14ac:dyDescent="0.2">
      <c r="A35" s="72"/>
      <c r="B35" s="31" t="s">
        <v>69</v>
      </c>
      <c r="C35" s="28" t="s">
        <v>12</v>
      </c>
      <c r="D35" s="28" t="s">
        <v>12</v>
      </c>
      <c r="E35" s="29">
        <v>66.908286250339742</v>
      </c>
      <c r="F35" s="30">
        <f t="shared" si="0"/>
        <v>35</v>
      </c>
      <c r="G35" s="30">
        <f t="shared" si="12"/>
        <v>12</v>
      </c>
      <c r="H35" s="30">
        <v>1118681.5</v>
      </c>
      <c r="I35" s="29">
        <f t="shared" si="13"/>
        <v>66.908286250339742</v>
      </c>
      <c r="J35" s="32">
        <f t="shared" si="11"/>
        <v>30</v>
      </c>
      <c r="K35" s="34">
        <f t="shared" si="14"/>
        <v>11</v>
      </c>
      <c r="L35" s="90"/>
      <c r="M35" s="78"/>
      <c r="O35" s="4"/>
    </row>
    <row r="36" spans="1:15" ht="15" x14ac:dyDescent="0.2">
      <c r="A36" s="72"/>
      <c r="B36" s="31" t="s">
        <v>70</v>
      </c>
      <c r="C36" s="28" t="s">
        <v>25</v>
      </c>
      <c r="D36" s="28" t="s">
        <v>25</v>
      </c>
      <c r="E36" s="29">
        <v>79.486179728962298</v>
      </c>
      <c r="F36" s="30">
        <f t="shared" si="0"/>
        <v>17</v>
      </c>
      <c r="G36" s="30">
        <f t="shared" si="12"/>
        <v>4</v>
      </c>
      <c r="H36" s="30">
        <v>6778277</v>
      </c>
      <c r="I36" s="29">
        <f t="shared" si="13"/>
        <v>79.486179728962298</v>
      </c>
      <c r="J36" s="32">
        <f t="shared" si="11"/>
        <v>13</v>
      </c>
      <c r="K36" s="34">
        <f t="shared" si="14"/>
        <v>4</v>
      </c>
      <c r="L36" s="90"/>
      <c r="M36" s="78"/>
      <c r="O36" s="4"/>
    </row>
    <row r="37" spans="1:15" ht="15" x14ac:dyDescent="0.2">
      <c r="A37" s="72"/>
      <c r="B37" s="31" t="s">
        <v>71</v>
      </c>
      <c r="C37" s="28" t="s">
        <v>21</v>
      </c>
      <c r="D37" s="28" t="s">
        <v>21</v>
      </c>
      <c r="E37" s="29">
        <v>54.647855451044848</v>
      </c>
      <c r="F37" s="30">
        <f t="shared" si="0"/>
        <v>39</v>
      </c>
      <c r="G37" s="30">
        <f t="shared" si="12"/>
        <v>15</v>
      </c>
      <c r="H37" s="30">
        <v>5028334</v>
      </c>
      <c r="I37" s="29">
        <f t="shared" si="13"/>
        <v>54.647855451044848</v>
      </c>
      <c r="J37" s="32">
        <f t="shared" si="11"/>
        <v>32</v>
      </c>
      <c r="K37" s="34">
        <f t="shared" si="14"/>
        <v>13</v>
      </c>
      <c r="L37" s="90"/>
      <c r="M37" s="78"/>
      <c r="O37" s="4"/>
    </row>
    <row r="38" spans="1:15" ht="15" x14ac:dyDescent="0.2">
      <c r="A38" s="72"/>
      <c r="B38" s="31" t="s">
        <v>72</v>
      </c>
      <c r="C38" s="28" t="s">
        <v>20</v>
      </c>
      <c r="D38" s="28" t="s">
        <v>20</v>
      </c>
      <c r="E38" s="29">
        <v>72.812015176359324</v>
      </c>
      <c r="F38" s="30">
        <f t="shared" si="0"/>
        <v>30</v>
      </c>
      <c r="G38" s="30">
        <f t="shared" si="12"/>
        <v>8</v>
      </c>
      <c r="H38" s="30">
        <v>7508773</v>
      </c>
      <c r="I38" s="29">
        <f t="shared" si="13"/>
        <v>72.812015176359324</v>
      </c>
      <c r="J38" s="32">
        <f t="shared" si="11"/>
        <v>26</v>
      </c>
      <c r="K38" s="34">
        <f t="shared" si="14"/>
        <v>8</v>
      </c>
      <c r="L38" s="90"/>
      <c r="M38" s="78"/>
      <c r="O38" s="4"/>
    </row>
    <row r="39" spans="1:15" ht="15" x14ac:dyDescent="0.2">
      <c r="A39" s="72"/>
      <c r="B39" s="31" t="s">
        <v>73</v>
      </c>
      <c r="C39" s="28" t="s">
        <v>20</v>
      </c>
      <c r="D39" s="28" t="s">
        <v>20</v>
      </c>
      <c r="E39" s="29">
        <v>78.825781169614316</v>
      </c>
      <c r="F39" s="30">
        <f t="shared" si="0"/>
        <v>19</v>
      </c>
      <c r="G39" s="30">
        <f t="shared" si="12"/>
        <v>5</v>
      </c>
      <c r="H39" s="30">
        <v>6054011.5</v>
      </c>
      <c r="I39" s="29">
        <f t="shared" si="13"/>
        <v>78.825781169614316</v>
      </c>
      <c r="J39" s="32">
        <f t="shared" si="11"/>
        <v>15</v>
      </c>
      <c r="K39" s="34">
        <f t="shared" si="14"/>
        <v>5</v>
      </c>
      <c r="L39" s="90"/>
      <c r="M39" s="78"/>
      <c r="O39" s="4"/>
    </row>
    <row r="40" spans="1:15" ht="15" x14ac:dyDescent="0.2">
      <c r="A40" s="72"/>
      <c r="B40" s="31" t="s">
        <v>74</v>
      </c>
      <c r="C40" s="28" t="s">
        <v>22</v>
      </c>
      <c r="D40" s="28" t="s">
        <v>22</v>
      </c>
      <c r="E40" s="29">
        <v>76.659953946816444</v>
      </c>
      <c r="F40" s="30">
        <f t="shared" si="0"/>
        <v>21</v>
      </c>
      <c r="G40" s="30">
        <f t="shared" si="12"/>
        <v>6</v>
      </c>
      <c r="H40" s="30">
        <v>3159292.5</v>
      </c>
      <c r="I40" s="29">
        <f t="shared" si="13"/>
        <v>76.659953946816444</v>
      </c>
      <c r="J40" s="32">
        <f t="shared" si="11"/>
        <v>18</v>
      </c>
      <c r="K40" s="34">
        <f t="shared" si="14"/>
        <v>6</v>
      </c>
      <c r="L40" s="90"/>
      <c r="M40" s="78"/>
      <c r="O40" s="4"/>
    </row>
    <row r="41" spans="1:15" ht="15" x14ac:dyDescent="0.2">
      <c r="A41" s="72"/>
      <c r="B41" s="31" t="s">
        <v>75</v>
      </c>
      <c r="C41" s="28" t="s">
        <v>13</v>
      </c>
      <c r="D41" s="28" t="s">
        <v>13</v>
      </c>
      <c r="E41" s="29">
        <v>88.61878751703189</v>
      </c>
      <c r="F41" s="30">
        <f t="shared" si="0"/>
        <v>5</v>
      </c>
      <c r="G41" s="30">
        <f t="shared" si="12"/>
        <v>1</v>
      </c>
      <c r="H41" s="30">
        <v>1981707.5</v>
      </c>
      <c r="I41" s="29">
        <f t="shared" si="13"/>
        <v>88.61878751703189</v>
      </c>
      <c r="J41" s="32">
        <f t="shared" si="11"/>
        <v>2</v>
      </c>
      <c r="K41" s="34">
        <f t="shared" si="14"/>
        <v>1</v>
      </c>
      <c r="L41" s="90"/>
      <c r="M41" s="78"/>
    </row>
    <row r="42" spans="1:15" ht="15" x14ac:dyDescent="0.25">
      <c r="A42" s="87" t="s">
        <v>2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9"/>
      <c r="N42"/>
    </row>
    <row r="43" spans="1:15" ht="15" x14ac:dyDescent="0.25">
      <c r="A43" s="1" t="s">
        <v>14</v>
      </c>
      <c r="C43" s="6"/>
      <c r="D43"/>
      <c r="E43"/>
      <c r="F43"/>
      <c r="G43"/>
      <c r="H43"/>
      <c r="I43"/>
      <c r="J43"/>
      <c r="K43"/>
      <c r="L43"/>
      <c r="M43"/>
      <c r="N43"/>
    </row>
    <row r="44" spans="1:15" ht="15" x14ac:dyDescent="0.25">
      <c r="A44" s="8"/>
      <c r="B44" s="1" t="s">
        <v>15</v>
      </c>
      <c r="D44"/>
      <c r="E44"/>
      <c r="F44"/>
      <c r="G44"/>
      <c r="H44"/>
      <c r="I44"/>
      <c r="J44"/>
      <c r="K44"/>
      <c r="L44"/>
      <c r="M44"/>
      <c r="N44"/>
    </row>
    <row r="45" spans="1:15" ht="3.75" customHeight="1" x14ac:dyDescent="0.25">
      <c r="D45"/>
      <c r="E45"/>
      <c r="F45"/>
      <c r="G45"/>
      <c r="H45"/>
      <c r="I45"/>
      <c r="J45"/>
      <c r="K45"/>
      <c r="L45"/>
      <c r="M45"/>
      <c r="N45"/>
    </row>
    <row r="46" spans="1:15" ht="15" x14ac:dyDescent="0.25">
      <c r="A46" s="9"/>
      <c r="B46" s="1" t="s">
        <v>16</v>
      </c>
      <c r="D46"/>
      <c r="E46"/>
      <c r="F46"/>
      <c r="G46"/>
      <c r="H46"/>
      <c r="I46"/>
      <c r="J46"/>
      <c r="K46"/>
      <c r="L46"/>
      <c r="M46"/>
      <c r="N46"/>
    </row>
    <row r="47" spans="1:15" ht="3.75" customHeight="1" x14ac:dyDescent="0.2">
      <c r="G47" s="7"/>
    </row>
    <row r="48" spans="1:15" ht="12.75" x14ac:dyDescent="0.2">
      <c r="A48" s="10"/>
      <c r="B48" s="1" t="s">
        <v>17</v>
      </c>
      <c r="G48" s="7"/>
    </row>
    <row r="49" spans="1:11" ht="3.75" customHeight="1" x14ac:dyDescent="0.2">
      <c r="G49" s="7"/>
      <c r="K49" s="2"/>
    </row>
    <row r="50" spans="1:11" ht="12.75" x14ac:dyDescent="0.2">
      <c r="A50" s="11"/>
      <c r="B50" s="1" t="s">
        <v>18</v>
      </c>
      <c r="G50" s="7"/>
      <c r="K50" s="2"/>
    </row>
    <row r="51" spans="1:11" ht="12.75" x14ac:dyDescent="0.2">
      <c r="D51" s="2"/>
      <c r="K51" s="2"/>
    </row>
    <row r="52" spans="1:11" ht="12.75" x14ac:dyDescent="0.2">
      <c r="D52" s="2"/>
    </row>
    <row r="53" spans="1:11" ht="12.75" x14ac:dyDescent="0.2">
      <c r="A53" s="12"/>
    </row>
  </sheetData>
  <mergeCells count="44">
    <mergeCell ref="A42:M42"/>
    <mergeCell ref="K27:K28"/>
    <mergeCell ref="L27:L41"/>
    <mergeCell ref="B29:B30"/>
    <mergeCell ref="C29:C30"/>
    <mergeCell ref="I29:I30"/>
    <mergeCell ref="J29:J30"/>
    <mergeCell ref="K29:K30"/>
    <mergeCell ref="A27:A41"/>
    <mergeCell ref="B27:B28"/>
    <mergeCell ref="C27:C28"/>
    <mergeCell ref="I27:I28"/>
    <mergeCell ref="J27:J28"/>
    <mergeCell ref="C25:C26"/>
    <mergeCell ref="I25:I26"/>
    <mergeCell ref="J25:J26"/>
    <mergeCell ref="K25:K26"/>
    <mergeCell ref="B15:B16"/>
    <mergeCell ref="C15:C16"/>
    <mergeCell ref="I15:I16"/>
    <mergeCell ref="J15:J16"/>
    <mergeCell ref="K15:K16"/>
    <mergeCell ref="B22:B23"/>
    <mergeCell ref="C22:C23"/>
    <mergeCell ref="B25:B26"/>
    <mergeCell ref="I22:I23"/>
    <mergeCell ref="J22:J23"/>
    <mergeCell ref="K22:K23"/>
    <mergeCell ref="A1:M1"/>
    <mergeCell ref="A3:A13"/>
    <mergeCell ref="B3:B4"/>
    <mergeCell ref="C3:C4"/>
    <mergeCell ref="I3:I4"/>
    <mergeCell ref="J3:J4"/>
    <mergeCell ref="K3:K4"/>
    <mergeCell ref="L3:L13"/>
    <mergeCell ref="M3:M41"/>
    <mergeCell ref="B11:B12"/>
    <mergeCell ref="C11:C12"/>
    <mergeCell ref="I11:I12"/>
    <mergeCell ref="J11:J12"/>
    <mergeCell ref="K11:K12"/>
    <mergeCell ref="A14:A26"/>
    <mergeCell ref="L14:L26"/>
  </mergeCells>
  <conditionalFormatting sqref="E3:E41">
    <cfRule type="cellIs" dxfId="11" priority="9" operator="lessThan">
      <formula>60</formula>
    </cfRule>
    <cfRule type="cellIs" dxfId="10" priority="10" operator="between">
      <formula>59.99</formula>
      <formula>76</formula>
    </cfRule>
    <cfRule type="cellIs" dxfId="9" priority="11" operator="between">
      <formula>75.99</formula>
      <formula>93</formula>
    </cfRule>
    <cfRule type="cellIs" dxfId="8" priority="12" operator="greaterThan">
      <formula>93</formula>
    </cfRule>
  </conditionalFormatting>
  <conditionalFormatting sqref="I3:I41">
    <cfRule type="cellIs" dxfId="7" priority="5" operator="lessThan">
      <formula>60</formula>
    </cfRule>
    <cfRule type="cellIs" dxfId="6" priority="6" operator="between">
      <formula>59.99</formula>
      <formula>76</formula>
    </cfRule>
    <cfRule type="cellIs" dxfId="5" priority="7" operator="between">
      <formula>75.99</formula>
      <formula>93</formula>
    </cfRule>
    <cfRule type="cellIs" dxfId="4" priority="8" operator="greaterThan">
      <formula>93</formula>
    </cfRule>
  </conditionalFormatting>
  <conditionalFormatting sqref="L3:M41">
    <cfRule type="cellIs" dxfId="3" priority="1" operator="lessThan">
      <formula>60</formula>
    </cfRule>
    <cfRule type="cellIs" dxfId="2" priority="2" operator="between">
      <formula>59.99</formula>
      <formula>76</formula>
    </cfRule>
    <cfRule type="cellIs" dxfId="1" priority="3" operator="between">
      <formula>75.99</formula>
      <formula>93</formula>
    </cfRule>
    <cfRule type="cellIs" dxfId="0" priority="4" operator="greaterThan">
      <formula>93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IQT CONSORCIOS EEMPRESAS jan25</vt:lpstr>
      <vt:lpstr>IQT CONSORCIOS EEMPRESAS fev25</vt:lpstr>
      <vt:lpstr>IQT CONSORCIOS EEMPRESAS mar25</vt:lpstr>
      <vt:lpstr>IQT Médio ciclo8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Adriana Aparecida Fernandes dos Santos</cp:lastModifiedBy>
  <cp:lastPrinted>2020-01-14T18:02:35Z</cp:lastPrinted>
  <dcterms:created xsi:type="dcterms:W3CDTF">2011-12-02T11:36:26Z</dcterms:created>
  <dcterms:modified xsi:type="dcterms:W3CDTF">2025-04-02T12:52:36Z</dcterms:modified>
</cp:coreProperties>
</file>